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8455" windowHeight="122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Položky!$A$1:$G$141</definedName>
    <definedName name="_xlnm.Print_Area" localSheetId="1">Rekapitulace!$A$1:$I$21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Rekapitulace!$E$20</definedName>
    <definedName name="VRNnazev">Rekapitulace!$A$20</definedName>
    <definedName name="VRNproc">Rekapitulace!$F$20</definedName>
    <definedName name="VRNzakl">Rekapitulace!$G$20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E140" i="3"/>
  <c r="BD140"/>
  <c r="BC140"/>
  <c r="BA140"/>
  <c r="G140"/>
  <c r="BB140" s="1"/>
  <c r="BB141" s="1"/>
  <c r="F14" i="2" s="1"/>
  <c r="B14"/>
  <c r="A14"/>
  <c r="BE141" i="3"/>
  <c r="I14" i="2" s="1"/>
  <c r="BD141" i="3"/>
  <c r="H14" i="2" s="1"/>
  <c r="BC141" i="3"/>
  <c r="G14" i="2" s="1"/>
  <c r="BA141" i="3"/>
  <c r="E14" i="2" s="1"/>
  <c r="G141" i="3"/>
  <c r="C141"/>
  <c r="BE137"/>
  <c r="BD137"/>
  <c r="BD138" s="1"/>
  <c r="H13" i="2" s="1"/>
  <c r="BC137" i="3"/>
  <c r="BA137"/>
  <c r="G137"/>
  <c r="G138" s="1"/>
  <c r="B13" i="2"/>
  <c r="A13"/>
  <c r="BE138" i="3"/>
  <c r="I13" i="2" s="1"/>
  <c r="BC138" i="3"/>
  <c r="G13" i="2" s="1"/>
  <c r="BA138" i="3"/>
  <c r="E13" i="2" s="1"/>
  <c r="C138" i="3"/>
  <c r="BE134"/>
  <c r="BD134"/>
  <c r="BC134"/>
  <c r="BB134"/>
  <c r="G134"/>
  <c r="BA134" s="1"/>
  <c r="BE133"/>
  <c r="BD133"/>
  <c r="BC133"/>
  <c r="BB133"/>
  <c r="G133"/>
  <c r="BA133" s="1"/>
  <c r="BE132"/>
  <c r="BD132"/>
  <c r="BC132"/>
  <c r="BB132"/>
  <c r="G132"/>
  <c r="BA132" s="1"/>
  <c r="BE129"/>
  <c r="BD129"/>
  <c r="BC129"/>
  <c r="BB129"/>
  <c r="G129"/>
  <c r="BA129" s="1"/>
  <c r="BE125"/>
  <c r="BD125"/>
  <c r="BC125"/>
  <c r="BB125"/>
  <c r="BB135" s="1"/>
  <c r="F12" i="2" s="1"/>
  <c r="G125" i="3"/>
  <c r="BA125" s="1"/>
  <c r="BA135" s="1"/>
  <c r="E12" i="2" s="1"/>
  <c r="B12"/>
  <c r="A12"/>
  <c r="BE135" i="3"/>
  <c r="I12" i="2" s="1"/>
  <c r="BC135" i="3"/>
  <c r="G12" i="2" s="1"/>
  <c r="C135" i="3"/>
  <c r="BE122"/>
  <c r="BD122"/>
  <c r="BC122"/>
  <c r="BB122"/>
  <c r="G122"/>
  <c r="BA122" s="1"/>
  <c r="BE121"/>
  <c r="BD121"/>
  <c r="BC121"/>
  <c r="BB121"/>
  <c r="G121"/>
  <c r="BA121" s="1"/>
  <c r="BE120"/>
  <c r="BD120"/>
  <c r="BC120"/>
  <c r="BB120"/>
  <c r="G120"/>
  <c r="BA120" s="1"/>
  <c r="BE118"/>
  <c r="BD118"/>
  <c r="BC118"/>
  <c r="BB118"/>
  <c r="G118"/>
  <c r="BA118" s="1"/>
  <c r="BE117"/>
  <c r="BD117"/>
  <c r="BC117"/>
  <c r="BB117"/>
  <c r="G117"/>
  <c r="BA117" s="1"/>
  <c r="BE116"/>
  <c r="BD116"/>
  <c r="BC116"/>
  <c r="BB116"/>
  <c r="G116"/>
  <c r="BA116" s="1"/>
  <c r="BE115"/>
  <c r="BD115"/>
  <c r="BC115"/>
  <c r="BB115"/>
  <c r="G115"/>
  <c r="BA115" s="1"/>
  <c r="BE113"/>
  <c r="BD113"/>
  <c r="BC113"/>
  <c r="BB113"/>
  <c r="G113"/>
  <c r="BA113" s="1"/>
  <c r="BE110"/>
  <c r="BD110"/>
  <c r="BC110"/>
  <c r="BB110"/>
  <c r="G110"/>
  <c r="BA110" s="1"/>
  <c r="BE109"/>
  <c r="BD109"/>
  <c r="BC109"/>
  <c r="BB109"/>
  <c r="G109"/>
  <c r="BA109" s="1"/>
  <c r="BE108"/>
  <c r="BD108"/>
  <c r="BC108"/>
  <c r="BB108"/>
  <c r="G108"/>
  <c r="BA108" s="1"/>
  <c r="BE107"/>
  <c r="BD107"/>
  <c r="BC107"/>
  <c r="BB107"/>
  <c r="G107"/>
  <c r="BA107" s="1"/>
  <c r="BE106"/>
  <c r="BD106"/>
  <c r="BC106"/>
  <c r="BB106"/>
  <c r="G106"/>
  <c r="BA106" s="1"/>
  <c r="BE104"/>
  <c r="BD104"/>
  <c r="BC104"/>
  <c r="BB104"/>
  <c r="G104"/>
  <c r="BA104" s="1"/>
  <c r="BE102"/>
  <c r="BD102"/>
  <c r="BC102"/>
  <c r="BB102"/>
  <c r="G102"/>
  <c r="BA102" s="1"/>
  <c r="BE100"/>
  <c r="BD100"/>
  <c r="BC100"/>
  <c r="BB100"/>
  <c r="G100"/>
  <c r="BA100" s="1"/>
  <c r="BE99"/>
  <c r="BD99"/>
  <c r="BC99"/>
  <c r="BB99"/>
  <c r="G99"/>
  <c r="BA99" s="1"/>
  <c r="BE97"/>
  <c r="BD97"/>
  <c r="BC97"/>
  <c r="BB97"/>
  <c r="G97"/>
  <c r="BA97" s="1"/>
  <c r="BE95"/>
  <c r="BD95"/>
  <c r="BD123" s="1"/>
  <c r="H11" i="2" s="1"/>
  <c r="BC95" i="3"/>
  <c r="BB95"/>
  <c r="BB123" s="1"/>
  <c r="F11" i="2" s="1"/>
  <c r="G95" i="3"/>
  <c r="BA95" s="1"/>
  <c r="BA123" s="1"/>
  <c r="E11" i="2" s="1"/>
  <c r="B11"/>
  <c r="A11"/>
  <c r="BE123" i="3"/>
  <c r="I11" i="2" s="1"/>
  <c r="BC123" i="3"/>
  <c r="G11" i="2" s="1"/>
  <c r="C123" i="3"/>
  <c r="BE92"/>
  <c r="BD92"/>
  <c r="BC92"/>
  <c r="BB92"/>
  <c r="G92"/>
  <c r="BA92" s="1"/>
  <c r="BE91"/>
  <c r="BD91"/>
  <c r="BC91"/>
  <c r="BB91"/>
  <c r="G91"/>
  <c r="BA91" s="1"/>
  <c r="BE90"/>
  <c r="BD90"/>
  <c r="BC90"/>
  <c r="BB90"/>
  <c r="G90"/>
  <c r="BA90" s="1"/>
  <c r="BE89"/>
  <c r="BD89"/>
  <c r="BC89"/>
  <c r="BB89"/>
  <c r="G89"/>
  <c r="BA89" s="1"/>
  <c r="BE88"/>
  <c r="BD88"/>
  <c r="BC88"/>
  <c r="BB88"/>
  <c r="G88"/>
  <c r="BA88" s="1"/>
  <c r="BE87"/>
  <c r="BD87"/>
  <c r="BC87"/>
  <c r="BB87"/>
  <c r="G87"/>
  <c r="BA87" s="1"/>
  <c r="BE86"/>
  <c r="BD86"/>
  <c r="BC86"/>
  <c r="BB86"/>
  <c r="G86"/>
  <c r="BA86" s="1"/>
  <c r="BE85"/>
  <c r="BD85"/>
  <c r="BC85"/>
  <c r="BB85"/>
  <c r="G85"/>
  <c r="BA85" s="1"/>
  <c r="BE84"/>
  <c r="BD84"/>
  <c r="BC84"/>
  <c r="BB84"/>
  <c r="G84"/>
  <c r="BA84" s="1"/>
  <c r="BE82"/>
  <c r="BD82"/>
  <c r="BC82"/>
  <c r="BB82"/>
  <c r="G82"/>
  <c r="BA82" s="1"/>
  <c r="BE81"/>
  <c r="BD81"/>
  <c r="BC81"/>
  <c r="BB81"/>
  <c r="G81"/>
  <c r="BA81" s="1"/>
  <c r="BE80"/>
  <c r="BD80"/>
  <c r="BC80"/>
  <c r="BB80"/>
  <c r="G80"/>
  <c r="BA80" s="1"/>
  <c r="BE79"/>
  <c r="BD79"/>
  <c r="BC79"/>
  <c r="BB79"/>
  <c r="G79"/>
  <c r="BA79" s="1"/>
  <c r="BE78"/>
  <c r="BD78"/>
  <c r="BC78"/>
  <c r="BB78"/>
  <c r="G78"/>
  <c r="BA78" s="1"/>
  <c r="BE77"/>
  <c r="BD77"/>
  <c r="BC77"/>
  <c r="BB77"/>
  <c r="G77"/>
  <c r="BA77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BE69"/>
  <c r="BD69"/>
  <c r="BC69"/>
  <c r="BB69"/>
  <c r="G69"/>
  <c r="BA69" s="1"/>
  <c r="BE68"/>
  <c r="BD68"/>
  <c r="BD93" s="1"/>
  <c r="H10" i="2" s="1"/>
  <c r="BC68" i="3"/>
  <c r="BB68"/>
  <c r="BB93" s="1"/>
  <c r="F10" i="2" s="1"/>
  <c r="G68" i="3"/>
  <c r="BA68" s="1"/>
  <c r="BA93" s="1"/>
  <c r="E10" i="2" s="1"/>
  <c r="B10"/>
  <c r="A10"/>
  <c r="BE93" i="3"/>
  <c r="I10" i="2" s="1"/>
  <c r="BC93" i="3"/>
  <c r="G10" i="2" s="1"/>
  <c r="C93" i="3"/>
  <c r="BE65"/>
  <c r="BD65"/>
  <c r="BC65"/>
  <c r="BB65"/>
  <c r="G65"/>
  <c r="BA65" s="1"/>
  <c r="BE64"/>
  <c r="BD64"/>
  <c r="BC64"/>
  <c r="BB64"/>
  <c r="G64"/>
  <c r="BA64" s="1"/>
  <c r="BE62"/>
  <c r="BD62"/>
  <c r="BC62"/>
  <c r="BB62"/>
  <c r="G62"/>
  <c r="BA62" s="1"/>
  <c r="BE60"/>
  <c r="BD60"/>
  <c r="BC60"/>
  <c r="BB60"/>
  <c r="G60"/>
  <c r="BA60" s="1"/>
  <c r="BE58"/>
  <c r="BD58"/>
  <c r="BC58"/>
  <c r="BB58"/>
  <c r="G58"/>
  <c r="BA58" s="1"/>
  <c r="BE56"/>
  <c r="BD56"/>
  <c r="BC56"/>
  <c r="BB56"/>
  <c r="G56"/>
  <c r="BA56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49"/>
  <c r="BD49"/>
  <c r="BC49"/>
  <c r="BB49"/>
  <c r="G49"/>
  <c r="BA49" s="1"/>
  <c r="BE48"/>
  <c r="BD48"/>
  <c r="BC48"/>
  <c r="BB48"/>
  <c r="G48"/>
  <c r="BA48" s="1"/>
  <c r="BE46"/>
  <c r="BD46"/>
  <c r="BC46"/>
  <c r="BB46"/>
  <c r="G46"/>
  <c r="BA46" s="1"/>
  <c r="BE44"/>
  <c r="BD44"/>
  <c r="BC44"/>
  <c r="BB44"/>
  <c r="G44"/>
  <c r="BA44" s="1"/>
  <c r="BE43"/>
  <c r="BD43"/>
  <c r="BC43"/>
  <c r="BB43"/>
  <c r="G43"/>
  <c r="BA43" s="1"/>
  <c r="BE41"/>
  <c r="BD41"/>
  <c r="BC41"/>
  <c r="BB41"/>
  <c r="G41"/>
  <c r="BA41" s="1"/>
  <c r="BE40"/>
  <c r="BD40"/>
  <c r="BC40"/>
  <c r="BB40"/>
  <c r="G40"/>
  <c r="BA40" s="1"/>
  <c r="BE38"/>
  <c r="BD38"/>
  <c r="BC38"/>
  <c r="BB38"/>
  <c r="G38"/>
  <c r="BA38" s="1"/>
  <c r="BE36"/>
  <c r="BD36"/>
  <c r="BC36"/>
  <c r="BB36"/>
  <c r="G36"/>
  <c r="BA36" s="1"/>
  <c r="BE34"/>
  <c r="BD34"/>
  <c r="BD66" s="1"/>
  <c r="H9" i="2" s="1"/>
  <c r="BC34" i="3"/>
  <c r="BB34"/>
  <c r="BB66" s="1"/>
  <c r="F9" i="2" s="1"/>
  <c r="G34" i="3"/>
  <c r="BA34" s="1"/>
  <c r="B9" i="2"/>
  <c r="A9"/>
  <c r="BE66" i="3"/>
  <c r="I9" i="2" s="1"/>
  <c r="BC66" i="3"/>
  <c r="G9" i="2" s="1"/>
  <c r="C66" i="3"/>
  <c r="BE31"/>
  <c r="BD31"/>
  <c r="BC31"/>
  <c r="BB31"/>
  <c r="G31"/>
  <c r="BA31" s="1"/>
  <c r="BE30"/>
  <c r="BD30"/>
  <c r="BC30"/>
  <c r="BB30"/>
  <c r="G30"/>
  <c r="BA30" s="1"/>
  <c r="BE29"/>
  <c r="BD29"/>
  <c r="BC29"/>
  <c r="BB29"/>
  <c r="G29"/>
  <c r="BA29" s="1"/>
  <c r="BE26"/>
  <c r="BD26"/>
  <c r="BC26"/>
  <c r="BB26"/>
  <c r="G26"/>
  <c r="BA26" s="1"/>
  <c r="BE24"/>
  <c r="BD24"/>
  <c r="BD32" s="1"/>
  <c r="H8" i="2" s="1"/>
  <c r="BC24" i="3"/>
  <c r="BB24"/>
  <c r="BB32" s="1"/>
  <c r="F8" i="2" s="1"/>
  <c r="G24" i="3"/>
  <c r="BA24" s="1"/>
  <c r="B8" i="2"/>
  <c r="A8"/>
  <c r="BE32" i="3"/>
  <c r="I8" i="2" s="1"/>
  <c r="BC32" i="3"/>
  <c r="G8" i="2" s="1"/>
  <c r="C32" i="3"/>
  <c r="BE21"/>
  <c r="BD21"/>
  <c r="BC21"/>
  <c r="BB21"/>
  <c r="G21"/>
  <c r="BA21" s="1"/>
  <c r="BE19"/>
  <c r="BD19"/>
  <c r="BC19"/>
  <c r="BB19"/>
  <c r="G19"/>
  <c r="BA19" s="1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3"/>
  <c r="BD13"/>
  <c r="BC13"/>
  <c r="BB13"/>
  <c r="G13"/>
  <c r="BA13" s="1"/>
  <c r="BE11"/>
  <c r="BD11"/>
  <c r="BC11"/>
  <c r="BB11"/>
  <c r="G11"/>
  <c r="BA11" s="1"/>
  <c r="BE10"/>
  <c r="BD10"/>
  <c r="BC10"/>
  <c r="BC22" s="1"/>
  <c r="G7" i="2" s="1"/>
  <c r="G15" s="1"/>
  <c r="C18" i="1" s="1"/>
  <c r="BB10" i="3"/>
  <c r="G10"/>
  <c r="BA10" s="1"/>
  <c r="BE8"/>
  <c r="BD8"/>
  <c r="BD22" s="1"/>
  <c r="H7" i="2" s="1"/>
  <c r="BC8" i="3"/>
  <c r="BB8"/>
  <c r="BB22" s="1"/>
  <c r="F7" i="2" s="1"/>
  <c r="G8" i="3"/>
  <c r="BA8" s="1"/>
  <c r="B7" i="2"/>
  <c r="A7"/>
  <c r="BE22" i="3"/>
  <c r="I7" i="2" s="1"/>
  <c r="I15" s="1"/>
  <c r="C21" i="1" s="1"/>
  <c r="C22" i="3"/>
  <c r="E4"/>
  <c r="C4"/>
  <c r="F3"/>
  <c r="C3"/>
  <c r="H21" i="2"/>
  <c r="I20"/>
  <c r="G20"/>
  <c r="C2"/>
  <c r="C1"/>
  <c r="C33" i="1"/>
  <c r="F33" s="1"/>
  <c r="C31"/>
  <c r="G23"/>
  <c r="G22" s="1"/>
  <c r="C9"/>
  <c r="G7"/>
  <c r="D2"/>
  <c r="C2"/>
  <c r="BD135" i="3" l="1"/>
  <c r="H12" i="2" s="1"/>
  <c r="H15" s="1"/>
  <c r="C17" i="1" s="1"/>
  <c r="BA22" i="3"/>
  <c r="E7" i="2" s="1"/>
  <c r="BA32" i="3"/>
  <c r="E8" i="2" s="1"/>
  <c r="BA66" i="3"/>
  <c r="E9" i="2" s="1"/>
  <c r="BB137" i="3"/>
  <c r="BB138" s="1"/>
  <c r="F13" i="2" s="1"/>
  <c r="F15" s="1"/>
  <c r="C16" i="1" s="1"/>
  <c r="G22" i="3"/>
  <c r="G32"/>
  <c r="G66"/>
  <c r="G93"/>
  <c r="G123"/>
  <c r="G135"/>
  <c r="E15" i="2" l="1"/>
  <c r="C15" i="1" s="1"/>
  <c r="C19" s="1"/>
  <c r="C22" s="1"/>
  <c r="C23" s="1"/>
  <c r="F30" s="1"/>
  <c r="F31" l="1"/>
  <c r="F34" s="1"/>
</calcChain>
</file>

<file path=xl/sharedStrings.xml><?xml version="1.0" encoding="utf-8"?>
<sst xmlns="http://schemas.openxmlformats.org/spreadsheetml/2006/main" count="459" uniqueCount="297">
  <si>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</si>
  <si>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</si>
  <si>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</si>
  <si>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</si>
  <si>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</si>
  <si>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</si>
  <si>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</si>
  <si>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</si>
  <si>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</si>
  <si>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</si>
  <si>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</si>
  <si>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</si>
  <si>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</si>
  <si>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</si>
  <si>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</si>
  <si>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</si>
  <si>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</si>
  <si>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</si>
  <si>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</si>
  <si>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</si>
  <si>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</si>
  <si>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</si>
  <si>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</si>
  <si>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</si>
  <si>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</si>
  <si>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</si>
  <si>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</si>
  <si>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</si>
  <si>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</si>
  <si>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</si>
  <si>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</si>
  <si>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</si>
  <si>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</si>
  <si>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</si>
  <si>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</si>
  <si>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</si>
  <si>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</si>
  <si>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</si>
  <si>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</si>
  <si>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</si>
  <si>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</si>
  <si>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</si>
  <si>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</si>
  <si>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</si>
  <si>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</si>
  <si>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</si>
  <si>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</si>
  <si>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</si>
  <si>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</si>
  <si>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</si>
  <si>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</si>
  <si>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</si>
  <si>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</si>
  <si>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</si>
  <si>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</si>
  <si>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</si>
  <si>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</si>
  <si>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</si>
  <si>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</si>
  <si>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</si>
  <si>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</si>
  <si>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</si>
  <si>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</si>
  <si>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</si>
  <si>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</si>
  <si>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</si>
  <si>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</si>
  <si>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</si>
  <si>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</si>
  <si>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</si>
  <si>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</si>
  <si>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</si>
  <si>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</si>
  <si>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</si>
  <si>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</si>
  <si>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</si>
  <si>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</si>
  <si>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</si>
  <si>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KOM-212</t>
  </si>
  <si>
    <t>Rekonstrukce komunikace a chodníků v ul.Vodní,</t>
  </si>
  <si>
    <t>SO01</t>
  </si>
  <si>
    <t>Dopravní řešení</t>
  </si>
  <si>
    <t>Dopravní řešení -  1.etapa</t>
  </si>
  <si>
    <t>132201101R00</t>
  </si>
  <si>
    <t xml:space="preserve">Hloubení rýh šířky do 60 cm v hor.3 do 100 m3 </t>
  </si>
  <si>
    <t>m3</t>
  </si>
  <si>
    <t>11*0,5*0,8</t>
  </si>
  <si>
    <t>132201109R00</t>
  </si>
  <si>
    <t xml:space="preserve">Příplatek za lepivost - hloubení rýh 60 cm v hor.3 </t>
  </si>
  <si>
    <t>133201102R00</t>
  </si>
  <si>
    <t xml:space="preserve">Hloubení šachet v hor.3 nad 100 m3 </t>
  </si>
  <si>
    <t>1,4*1,4*1,5*4</t>
  </si>
  <si>
    <t>133201109R00</t>
  </si>
  <si>
    <t xml:space="preserve">Příplatek za lepivost - hloubení šachet v hor.3 </t>
  </si>
  <si>
    <t>139601102R00</t>
  </si>
  <si>
    <t xml:space="preserve">Ruční výkop jam, rýh a šachet v hornině tř. 3 </t>
  </si>
  <si>
    <t>3*0,5*1,5</t>
  </si>
  <si>
    <t>162701105R00</t>
  </si>
  <si>
    <t xml:space="preserve">Vodorovné přemístění výkopku z hor.1-4 do 10000 m </t>
  </si>
  <si>
    <t>2,2+11,76</t>
  </si>
  <si>
    <t>171201201R00</t>
  </si>
  <si>
    <t xml:space="preserve">Uložení sypaniny na skládku </t>
  </si>
  <si>
    <t>181101102R00</t>
  </si>
  <si>
    <t xml:space="preserve">Úprava pláně v zářezech v hor. 1-4, se zhutněním </t>
  </si>
  <si>
    <t>m2</t>
  </si>
  <si>
    <t>474+732+153+85</t>
  </si>
  <si>
    <t>R01</t>
  </si>
  <si>
    <t xml:space="preserve">Poplatek za uložení zeminy </t>
  </si>
  <si>
    <t>3</t>
  </si>
  <si>
    <t>Svislé a kompletní konstrukce</t>
  </si>
  <si>
    <t>274313511R00</t>
  </si>
  <si>
    <t xml:space="preserve">Beton základových pasů prostý C 12/15 (B 12,5) </t>
  </si>
  <si>
    <t>1,5*3</t>
  </si>
  <si>
    <t>711131101RZ3</t>
  </si>
  <si>
    <t>Izolace proti vlhkosti vodorovná pásy na sucho 1 vrstva - včetně dodávky A 500/H</t>
  </si>
  <si>
    <t>0,3*2*3</t>
  </si>
  <si>
    <t>245*0,3</t>
  </si>
  <si>
    <t>NAB 55236</t>
  </si>
  <si>
    <t>Dodání nástavce pro světlíky 1000x320x400 vč. montáže a dodání, dle přílohy E03</t>
  </si>
  <si>
    <t>NAB 55237</t>
  </si>
  <si>
    <t>Dodání roštu s oky 30x10mm, pro pojezd vč. montáže a dodání, dle přílohy E03</t>
  </si>
  <si>
    <t>kus</t>
  </si>
  <si>
    <t>998255149R00</t>
  </si>
  <si>
    <t xml:space="preserve">Příplatek za přesun u šachet do 5000 m na povrchu </t>
  </si>
  <si>
    <t>t</t>
  </si>
  <si>
    <t>59</t>
  </si>
  <si>
    <t>Dlažby a předlažby komunikací</t>
  </si>
  <si>
    <t>451579977R00</t>
  </si>
  <si>
    <t xml:space="preserve">Příplatek za každý další 1 cm štěrkodrti </t>
  </si>
  <si>
    <t>4*238</t>
  </si>
  <si>
    <t>564782111R00</t>
  </si>
  <si>
    <t>Podklad z kam.drceného 32-63 s výplň.kamen. 30 cm zapravení rýh</t>
  </si>
  <si>
    <t>0,5*11</t>
  </si>
  <si>
    <t>567132111R00</t>
  </si>
  <si>
    <t xml:space="preserve">Podklad z kameniva zpev.cementem KZC 1 tl.16 cm </t>
  </si>
  <si>
    <t>591211111R00</t>
  </si>
  <si>
    <t xml:space="preserve">Kladení dlažby drobné kostky,lože z kamen.tl. 5 cm </t>
  </si>
  <si>
    <t>596111111R00</t>
  </si>
  <si>
    <t xml:space="preserve">Kladení dlažby mozaika 1barva, lože z kam.do 4 cm </t>
  </si>
  <si>
    <t>153+85</t>
  </si>
  <si>
    <t>596215041R00</t>
  </si>
  <si>
    <t xml:space="preserve">Kladení velkof. dlažby tl. 8 cm do drtě tl. 5 cm </t>
  </si>
  <si>
    <t>596215049R00</t>
  </si>
  <si>
    <t xml:space="preserve">Příplatek za více tvarů dlažby  do drtě </t>
  </si>
  <si>
    <t>596291113R00</t>
  </si>
  <si>
    <t xml:space="preserve">Řezání velkof. dlažby tl. 80 mm </t>
  </si>
  <si>
    <t>m</t>
  </si>
  <si>
    <t>245*2</t>
  </si>
  <si>
    <t>627453210R00</t>
  </si>
  <si>
    <t xml:space="preserve">Spárování dlažeb z kamene plochy nad 4 m2 </t>
  </si>
  <si>
    <t>916231111R00</t>
  </si>
  <si>
    <t xml:space="preserve">Osazení obruby z kostek drobných, bez boční opěry </t>
  </si>
  <si>
    <t>916991191R00</t>
  </si>
  <si>
    <t xml:space="preserve">Příplatek za provedení oblouku r do 20 m </t>
  </si>
  <si>
    <t>917161111R00</t>
  </si>
  <si>
    <t xml:space="preserve">Osazení lež. obrub.kamen. s opěrou, lože z C 12/15 </t>
  </si>
  <si>
    <t>919722212R00</t>
  </si>
  <si>
    <t xml:space="preserve">Dilatační spáry řezané příčné 9 mm,zalítí za tepla </t>
  </si>
  <si>
    <t>58380010</t>
  </si>
  <si>
    <t>Mozaika dlažební štípaná 4/6 cm  1t = 8 - 8,5 m2 šedá,vč. dopravy,  viz.protokol příloha E03</t>
  </si>
  <si>
    <t>T</t>
  </si>
  <si>
    <t>153/8*1,03</t>
  </si>
  <si>
    <t>58380129</t>
  </si>
  <si>
    <t>Kostka dlažební drobná 10/12 štípaná Itř. 1t=4,0m2 šedá,vč. dopravy,  viz.protokol příloha E03</t>
  </si>
  <si>
    <t>732/4*1,03</t>
  </si>
  <si>
    <t>NAB 2590</t>
  </si>
  <si>
    <t>Obrubník silniční žulový 300/200/1000 šedá,vč. dopravy,  viz.protokol příloha E03</t>
  </si>
  <si>
    <t>(245-60)*1,01</t>
  </si>
  <si>
    <t>NAB 2591</t>
  </si>
  <si>
    <t>Obrubník silniční žulový 300/200/1000, rádius šedá,vč. dopravy,  viz.protokol příloha E03</t>
  </si>
  <si>
    <t>60*1,01</t>
  </si>
  <si>
    <t>NAB 2592</t>
  </si>
  <si>
    <t>Žulové pásové desky tl. 8cm, tryskané šedá a žlutá, vč. dopravy,viz.protokol příloha E03</t>
  </si>
  <si>
    <t>474*1,03</t>
  </si>
  <si>
    <t>NAB 9950</t>
  </si>
  <si>
    <t xml:space="preserve">Demont a montáž dopravní značky </t>
  </si>
  <si>
    <t>998223011R00</t>
  </si>
  <si>
    <t xml:space="preserve">Přesun hmot pro pozemní komunikace, kryt dlážděný </t>
  </si>
  <si>
    <t>8</t>
  </si>
  <si>
    <t>Trubní vedení</t>
  </si>
  <si>
    <t>175101101R00</t>
  </si>
  <si>
    <t xml:space="preserve">Obsyp potrubí bez prohození sypaniny </t>
  </si>
  <si>
    <t>273313311R00</t>
  </si>
  <si>
    <t xml:space="preserve">Beton základových desek prostý B 10 </t>
  </si>
  <si>
    <t>1,4*1,4*0,1*4</t>
  </si>
  <si>
    <t>4,25</t>
  </si>
  <si>
    <t>451575111R00</t>
  </si>
  <si>
    <t xml:space="preserve">Podkladní vrstva tl. do 25 cm ze štěrkopísku </t>
  </si>
  <si>
    <t>817354111R00</t>
  </si>
  <si>
    <t xml:space="preserve">Montáž betonových útesů s hrdlem DN 200 </t>
  </si>
  <si>
    <t>871353121R00</t>
  </si>
  <si>
    <t xml:space="preserve">Montáž trub z tvrdého PVC, gumový kroužek, DN 200 </t>
  </si>
  <si>
    <t>877315211U00</t>
  </si>
  <si>
    <t xml:space="preserve">MTŽ tvar PVC-syst KG jednoos DN150 </t>
  </si>
  <si>
    <t>4*4</t>
  </si>
  <si>
    <t>895941111R00</t>
  </si>
  <si>
    <t xml:space="preserve">Zřízení vpusti uliční z dílců typ UV - 50 normální </t>
  </si>
  <si>
    <t>899203111R00</t>
  </si>
  <si>
    <t xml:space="preserve">Osazení mříží litinových s rámem do 150 kg </t>
  </si>
  <si>
    <t>899331111R00</t>
  </si>
  <si>
    <t xml:space="preserve">Výšková úprava vstupu do 20 cm, zvýšení poklopu </t>
  </si>
  <si>
    <t>899431111R00</t>
  </si>
  <si>
    <t xml:space="preserve">Výšková úprava do 20 cm, zvýšení krytu šoupěte </t>
  </si>
  <si>
    <t>NAB  0500T05</t>
  </si>
  <si>
    <t>Dodání mříže litinové D400, litina , černá dle přílohy E03</t>
  </si>
  <si>
    <t>28651669.A</t>
  </si>
  <si>
    <t>Koleno kanalizační KGB 200/ 87° PVC</t>
  </si>
  <si>
    <t>59213110</t>
  </si>
  <si>
    <t>Žlab plnostěnný železobet.AZD 13-100  100x20x17 cm vč. pokládky</t>
  </si>
  <si>
    <t>59213235</t>
  </si>
  <si>
    <t>Přikrývka AZD 20-50  50x20x3 cm vč. pokládky</t>
  </si>
  <si>
    <t>KG-200/2</t>
  </si>
  <si>
    <t>Trubka hladká KG DN 200 - DL= 2 m - SN 8</t>
  </si>
  <si>
    <t>KGAMS-200</t>
  </si>
  <si>
    <t>Pískované hrdlo šachtové DN 200</t>
  </si>
  <si>
    <t>TBVQ 50/20 CP</t>
  </si>
  <si>
    <t>Horní dílec dešťové vpusti TBV-Q 50/20 CP</t>
  </si>
  <si>
    <t>TBVQ 50/49 KV</t>
  </si>
  <si>
    <t>Spodnídílec dešť.vpusti TBV-Q 50/49 KV</t>
  </si>
  <si>
    <t>TBVQ 50/59 SO</t>
  </si>
  <si>
    <t>Průběž.dílec dešťové vpusti s odtok.TBV-Q 50/59 SO</t>
  </si>
  <si>
    <t>TBVQ 50/59 SV</t>
  </si>
  <si>
    <t>Průběžný dílec dešťové vpusti TBV-Q 50/59 SV</t>
  </si>
  <si>
    <t>998274101R00</t>
  </si>
  <si>
    <t xml:space="preserve">Přesun hmot pro trubní vedení betonové,otevř.výkop </t>
  </si>
  <si>
    <t>9</t>
  </si>
  <si>
    <t>Ostatní konstrukce, bourání</t>
  </si>
  <si>
    <t>113106123U00</t>
  </si>
  <si>
    <t xml:space="preserve">Rozebr zámk dlažba pro pěší komun </t>
  </si>
  <si>
    <t>odečet zas. rýh:564-117-77</t>
  </si>
  <si>
    <t>113107121R00</t>
  </si>
  <si>
    <t xml:space="preserve">Odstranění podkladu pl. 200 m2,kam.drcené tl.10 cm </t>
  </si>
  <si>
    <t>113107122R00</t>
  </si>
  <si>
    <t xml:space="preserve">Odstranění podkladu pl. 200 m2,kam.drcené tl.15 cm </t>
  </si>
  <si>
    <t>113109415R00</t>
  </si>
  <si>
    <t xml:space="preserve">Odstranění podkladu pl.nad 50 m2, beton, tl. 15 cm </t>
  </si>
  <si>
    <t>113109530R00</t>
  </si>
  <si>
    <t>Odstranění podkladu pl.50 m2,bet.recyklát tl.30 cm zas. rýh voda + kanal</t>
  </si>
  <si>
    <t>117+77</t>
  </si>
  <si>
    <t>113151350R00</t>
  </si>
  <si>
    <t xml:space="preserve">Fréz.živič.krytu nad 500 m2, s překážkami, tl.15cm </t>
  </si>
  <si>
    <t>799</t>
  </si>
  <si>
    <t>113202111R00</t>
  </si>
  <si>
    <t xml:space="preserve">Vytrhání obrub z krajníků nebo obrubníků stojatých </t>
  </si>
  <si>
    <t>895941311DEM</t>
  </si>
  <si>
    <t xml:space="preserve">Demolice vpusti uliční z dílců, vč. část. zásypu </t>
  </si>
  <si>
    <t>919731122R00</t>
  </si>
  <si>
    <t xml:space="preserve">Zarovnání styčné plochy živičné tl. do 10 cm </t>
  </si>
  <si>
    <t>919735112R00</t>
  </si>
  <si>
    <t xml:space="preserve">Řezání stávajícího živičného krytu tl. 5 - 10 cm </t>
  </si>
  <si>
    <t>961044111R00</t>
  </si>
  <si>
    <t>Bourání základů z betonu prostého světlíky + patky</t>
  </si>
  <si>
    <t>5*0,2</t>
  </si>
  <si>
    <t>966077111R00</t>
  </si>
  <si>
    <t>Odstranění doplňkových konstrukcí do 20 kg koše + stojany</t>
  </si>
  <si>
    <t>3+2</t>
  </si>
  <si>
    <t>966077141R00</t>
  </si>
  <si>
    <t>Odstranění doplňkových konstrukcí do 500 kg světlíky</t>
  </si>
  <si>
    <t>979054451U00</t>
  </si>
  <si>
    <t xml:space="preserve">Očištění vybourané zámk dlaždice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</si>
  <si>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</si>
  <si>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</si>
  <si>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</si>
  <si>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</si>
  <si>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773,24*9</t>
  </si>
  <si>
    <t>97902-4441.R00</t>
  </si>
  <si>
    <t>Očištění vybour. obrubníků všech loží a výplní</t>
  </si>
  <si>
    <t>97908-7212.R00</t>
  </si>
  <si>
    <t>Nakládání suti na dopravní prostředky</t>
  </si>
  <si>
    <t>NAB -0001.T00</t>
  </si>
  <si>
    <t xml:space="preserve">Poplatek za ulož. suti, bet., obrub.,dlažby </t>
  </si>
  <si>
    <t>93</t>
  </si>
  <si>
    <t>Dokončovací práce inženýrských staveb</t>
  </si>
  <si>
    <t>275313611R00</t>
  </si>
  <si>
    <t xml:space="preserve">Beton základových patek prostý C 16/20 (B 20) </t>
  </si>
  <si>
    <t>0,5*0,5*0,8*3</t>
  </si>
  <si>
    <t>0,5*0,5*0,8*2</t>
  </si>
  <si>
    <t>0,5*0,5*0,8*4</t>
  </si>
  <si>
    <t>NAB 8900</t>
  </si>
  <si>
    <t xml:space="preserve">Montáž mobiliáře vč. dopravy </t>
  </si>
  <si>
    <t>5</t>
  </si>
  <si>
    <t>stávající mobil.:6+2+2</t>
  </si>
  <si>
    <t>NAB 8925</t>
  </si>
  <si>
    <t>Odpadkový koš 50l, válcový, litina, černý dle přílohy E03</t>
  </si>
  <si>
    <t>NAB 8926</t>
  </si>
  <si>
    <t>Stojan na kola 2 kruhy, litina, černý dle příloyh E03</t>
  </si>
  <si>
    <t>NAB 99237</t>
  </si>
  <si>
    <t xml:space="preserve">Zelen - výsadba stromů </t>
  </si>
  <si>
    <t>732</t>
  </si>
  <si>
    <t>Strojovny</t>
  </si>
  <si>
    <t>421955215U00</t>
  </si>
  <si>
    <t xml:space="preserve">Prac lávka fošny most skruž odstr </t>
  </si>
  <si>
    <t>762</t>
  </si>
  <si>
    <t>Konstrukce tesařské</t>
  </si>
  <si>
    <t>421955115U00</t>
  </si>
  <si>
    <t xml:space="preserve">Prac lávka fošny most skruž zříz 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</si>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</sst>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3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1</v>
      </c>
      <c r="D2" s="5" t="str">
        <f>Rekapitulace!G2</f>
        <v>Dopravní řešení -  1.etapa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80</v>
      </c>
      <c r="B5" s="16"/>
      <c r="C5" s="17" t="s">
        <v>81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78</v>
      </c>
      <c r="B7" s="24"/>
      <c r="C7" s="25" t="s">
        <v>79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7"/>
      <c r="D8" s="207"/>
      <c r="E8" s="208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7">
        <f>Projektant</f>
        <v>0</v>
      </c>
      <c r="D9" s="207"/>
      <c r="E9" s="208"/>
      <c r="F9" s="11"/>
      <c r="G9" s="33"/>
      <c r="H9" s="34"/>
    </row>
    <row r="10" spans="1:57">
      <c r="A10" s="28" t="s">
        <v>15</v>
      </c>
      <c r="B10" s="11"/>
      <c r="C10" s="207"/>
      <c r="D10" s="207"/>
      <c r="E10" s="207"/>
      <c r="F10" s="35"/>
      <c r="G10" s="36"/>
      <c r="H10" s="37"/>
    </row>
    <row r="11" spans="1:57" ht="13.5" customHeight="1">
      <c r="A11" s="28" t="s">
        <v>16</v>
      </c>
      <c r="B11" s="11"/>
      <c r="C11" s="207"/>
      <c r="D11" s="207"/>
      <c r="E11" s="207"/>
      <c r="F11" s="38" t="s">
        <v>17</v>
      </c>
      <c r="G11" s="39">
        <v>3516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9"/>
      <c r="D12" s="209"/>
      <c r="E12" s="209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/>
      <c r="E15" s="57"/>
      <c r="F15" s="58"/>
      <c r="G15" s="55"/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/>
      <c r="E16" s="59"/>
      <c r="F16" s="60"/>
      <c r="G16" s="55"/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10" t="s">
        <v>34</v>
      </c>
      <c r="B23" s="211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2">
        <f>C23-F32</f>
        <v>0</v>
      </c>
      <c r="G30" s="203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2">
        <f>ROUND(PRODUCT(F30,C31/100),0)</f>
        <v>0</v>
      </c>
      <c r="G31" s="203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2">
        <v>0</v>
      </c>
      <c r="G32" s="203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2">
        <f>ROUND(PRODUCT(F32,C33/100),0)</f>
        <v>0</v>
      </c>
      <c r="G33" s="203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4">
        <f>ROUND(SUM(F30:F33),0)</f>
        <v>0</v>
      </c>
      <c r="G34" s="205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6"/>
      <c r="C37" s="206"/>
      <c r="D37" s="206"/>
      <c r="E37" s="206"/>
      <c r="F37" s="206"/>
      <c r="G37" s="206"/>
      <c r="H37" t="s">
        <v>6</v>
      </c>
    </row>
    <row r="38" spans="1:8" ht="12.75" customHeight="1">
      <c r="A38" s="95"/>
      <c r="B38" s="206"/>
      <c r="C38" s="206"/>
      <c r="D38" s="206"/>
      <c r="E38" s="206"/>
      <c r="F38" s="206"/>
      <c r="G38" s="206"/>
      <c r="H38" t="s">
        <v>6</v>
      </c>
    </row>
    <row r="39" spans="1:8">
      <c r="A39" s="95"/>
      <c r="B39" s="206"/>
      <c r="C39" s="206"/>
      <c r="D39" s="206"/>
      <c r="E39" s="206"/>
      <c r="F39" s="206"/>
      <c r="G39" s="206"/>
      <c r="H39" t="s">
        <v>6</v>
      </c>
    </row>
    <row r="40" spans="1:8">
      <c r="A40" s="95"/>
      <c r="B40" s="206"/>
      <c r="C40" s="206"/>
      <c r="D40" s="206"/>
      <c r="E40" s="206"/>
      <c r="F40" s="206"/>
      <c r="G40" s="206"/>
      <c r="H40" t="s">
        <v>6</v>
      </c>
    </row>
    <row r="41" spans="1:8">
      <c r="A41" s="95"/>
      <c r="B41" s="206"/>
      <c r="C41" s="206"/>
      <c r="D41" s="206"/>
      <c r="E41" s="206"/>
      <c r="F41" s="206"/>
      <c r="G41" s="206"/>
      <c r="H41" t="s">
        <v>6</v>
      </c>
    </row>
    <row r="42" spans="1:8">
      <c r="A42" s="95"/>
      <c r="B42" s="206"/>
      <c r="C42" s="206"/>
      <c r="D42" s="206"/>
      <c r="E42" s="206"/>
      <c r="F42" s="206"/>
      <c r="G42" s="206"/>
      <c r="H42" t="s">
        <v>6</v>
      </c>
    </row>
    <row r="43" spans="1:8">
      <c r="A43" s="95"/>
      <c r="B43" s="206"/>
      <c r="C43" s="206"/>
      <c r="D43" s="206"/>
      <c r="E43" s="206"/>
      <c r="F43" s="206"/>
      <c r="G43" s="206"/>
      <c r="H43" t="s">
        <v>6</v>
      </c>
    </row>
    <row r="44" spans="1:8">
      <c r="A44" s="95"/>
      <c r="B44" s="206"/>
      <c r="C44" s="206"/>
      <c r="D44" s="206"/>
      <c r="E44" s="206"/>
      <c r="F44" s="206"/>
      <c r="G44" s="206"/>
      <c r="H44" t="s">
        <v>6</v>
      </c>
    </row>
    <row r="45" spans="1:8" ht="0.75" customHeight="1">
      <c r="A45" s="95"/>
      <c r="B45" s="206"/>
      <c r="C45" s="206"/>
      <c r="D45" s="206"/>
      <c r="E45" s="206"/>
      <c r="F45" s="206"/>
      <c r="G45" s="206"/>
      <c r="H45" t="s">
        <v>6</v>
      </c>
    </row>
    <row r="46" spans="1:8">
      <c r="B46" s="201"/>
      <c r="C46" s="201"/>
      <c r="D46" s="201"/>
      <c r="E46" s="201"/>
      <c r="F46" s="201"/>
      <c r="G46" s="201"/>
    </row>
    <row r="47" spans="1:8">
      <c r="B47" s="201"/>
      <c r="C47" s="201"/>
      <c r="D47" s="201"/>
      <c r="E47" s="201"/>
      <c r="F47" s="201"/>
      <c r="G47" s="201"/>
    </row>
    <row r="48" spans="1:8">
      <c r="B48" s="201"/>
      <c r="C48" s="201"/>
      <c r="D48" s="201"/>
      <c r="E48" s="201"/>
      <c r="F48" s="201"/>
      <c r="G48" s="201"/>
    </row>
    <row r="49" spans="2:7">
      <c r="B49" s="201"/>
      <c r="C49" s="201"/>
      <c r="D49" s="201"/>
      <c r="E49" s="201"/>
      <c r="F49" s="201"/>
      <c r="G49" s="201"/>
    </row>
    <row r="50" spans="2:7">
      <c r="B50" s="201"/>
      <c r="C50" s="201"/>
      <c r="D50" s="201"/>
      <c r="E50" s="201"/>
      <c r="F50" s="201"/>
      <c r="G50" s="201"/>
    </row>
    <row r="51" spans="2:7">
      <c r="B51" s="201"/>
      <c r="C51" s="201"/>
      <c r="D51" s="201"/>
      <c r="E51" s="201"/>
      <c r="F51" s="201"/>
      <c r="G51" s="201"/>
    </row>
    <row r="52" spans="2:7">
      <c r="B52" s="201"/>
      <c r="C52" s="201"/>
      <c r="D52" s="201"/>
      <c r="E52" s="201"/>
      <c r="F52" s="201"/>
      <c r="G52" s="201"/>
    </row>
    <row r="53" spans="2:7">
      <c r="B53" s="201"/>
      <c r="C53" s="201"/>
      <c r="D53" s="201"/>
      <c r="E53" s="201"/>
      <c r="F53" s="201"/>
      <c r="G53" s="201"/>
    </row>
    <row r="54" spans="2:7">
      <c r="B54" s="201"/>
      <c r="C54" s="201"/>
      <c r="D54" s="201"/>
      <c r="E54" s="201"/>
      <c r="F54" s="201"/>
      <c r="G54" s="201"/>
    </row>
    <row r="55" spans="2:7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A20" sqref="A2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2" t="s">
        <v>49</v>
      </c>
      <c r="B1" s="213"/>
      <c r="C1" s="96" t="str">
        <f>CONCATENATE(cislostavby," ",nazevstavby)</f>
        <v>KOM-212 Rekonstrukce komunikace a chodníků v ul.Vodní,</v>
      </c>
      <c r="D1" s="97"/>
      <c r="E1" s="98"/>
      <c r="F1" s="97"/>
      <c r="G1" s="99" t="s">
        <v>50</v>
      </c>
      <c r="H1" s="100">
        <v>1</v>
      </c>
      <c r="I1" s="101"/>
    </row>
    <row r="2" spans="1:9" ht="13.5" thickBot="1">
      <c r="A2" s="214" t="s">
        <v>51</v>
      </c>
      <c r="B2" s="215"/>
      <c r="C2" s="102" t="str">
        <f>CONCATENATE(cisloobjektu," ",nazevobjektu)</f>
        <v>SO01 Dopravní řešení</v>
      </c>
      <c r="D2" s="103"/>
      <c r="E2" s="104"/>
      <c r="F2" s="103"/>
      <c r="G2" s="216" t="s">
        <v>82</v>
      </c>
      <c r="H2" s="217"/>
      <c r="I2" s="218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4" customFormat="1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Položky!BA22</f>
        <v>0</v>
      </c>
      <c r="F7" s="199">
        <f>Položky!BB22</f>
        <v>0</v>
      </c>
      <c r="G7" s="199">
        <f>Položky!BC22</f>
        <v>0</v>
      </c>
      <c r="H7" s="199">
        <f>Položky!BD22</f>
        <v>0</v>
      </c>
      <c r="I7" s="200">
        <f>Položky!BE22</f>
        <v>0</v>
      </c>
    </row>
    <row r="8" spans="1:9" s="34" customFormat="1">
      <c r="A8" s="197" t="str">
        <f>Položky!B23</f>
        <v>3</v>
      </c>
      <c r="B8" s="114" t="str">
        <f>Položky!C23</f>
        <v>Svislé a kompletní konstrukce</v>
      </c>
      <c r="C8" s="65"/>
      <c r="D8" s="115"/>
      <c r="E8" s="198">
        <f>Položky!BA32</f>
        <v>0</v>
      </c>
      <c r="F8" s="199">
        <f>Položky!BB32</f>
        <v>0</v>
      </c>
      <c r="G8" s="199">
        <f>Položky!BC32</f>
        <v>0</v>
      </c>
      <c r="H8" s="199">
        <f>Položky!BD32</f>
        <v>0</v>
      </c>
      <c r="I8" s="200">
        <f>Položky!BE32</f>
        <v>0</v>
      </c>
    </row>
    <row r="9" spans="1:9" s="34" customFormat="1">
      <c r="A9" s="197" t="str">
        <f>Položky!B33</f>
        <v>59</v>
      </c>
      <c r="B9" s="114" t="str">
        <f>Položky!C33</f>
        <v>Dlažby a předlažby komunikací</v>
      </c>
      <c r="C9" s="65"/>
      <c r="D9" s="115"/>
      <c r="E9" s="198">
        <f>Položky!BA66</f>
        <v>0</v>
      </c>
      <c r="F9" s="199">
        <f>Položky!BB66</f>
        <v>0</v>
      </c>
      <c r="G9" s="199">
        <f>Položky!BC66</f>
        <v>0</v>
      </c>
      <c r="H9" s="199">
        <f>Položky!BD66</f>
        <v>0</v>
      </c>
      <c r="I9" s="200">
        <f>Položky!BE66</f>
        <v>0</v>
      </c>
    </row>
    <row r="10" spans="1:9" s="34" customFormat="1">
      <c r="A10" s="197" t="str">
        <f>Položky!B67</f>
        <v>8</v>
      </c>
      <c r="B10" s="114" t="str">
        <f>Položky!C67</f>
        <v>Trubní vedení</v>
      </c>
      <c r="C10" s="65"/>
      <c r="D10" s="115"/>
      <c r="E10" s="198">
        <f>Položky!BA93</f>
        <v>0</v>
      </c>
      <c r="F10" s="199">
        <f>Položky!BB93</f>
        <v>0</v>
      </c>
      <c r="G10" s="199">
        <f>Položky!BC93</f>
        <v>0</v>
      </c>
      <c r="H10" s="199">
        <f>Položky!BD93</f>
        <v>0</v>
      </c>
      <c r="I10" s="200">
        <f>Položky!BE93</f>
        <v>0</v>
      </c>
    </row>
    <row r="11" spans="1:9" s="34" customFormat="1">
      <c r="A11" s="197" t="str">
        <f>Položky!B94</f>
        <v>9</v>
      </c>
      <c r="B11" s="114" t="str">
        <f>Položky!C94</f>
        <v>Ostatní konstrukce, bourání</v>
      </c>
      <c r="C11" s="65"/>
      <c r="D11" s="115"/>
      <c r="E11" s="198">
        <f>Položky!BA123</f>
        <v>0</v>
      </c>
      <c r="F11" s="199">
        <f>Položky!BB123</f>
        <v>0</v>
      </c>
      <c r="G11" s="199">
        <f>Položky!BC123</f>
        <v>0</v>
      </c>
      <c r="H11" s="199">
        <f>Položky!BD123</f>
        <v>0</v>
      </c>
      <c r="I11" s="200">
        <f>Položky!BE123</f>
        <v>0</v>
      </c>
    </row>
    <row r="12" spans="1:9" s="34" customFormat="1">
      <c r="A12" s="197" t="str">
        <f>Položky!B124</f>
        <v>93</v>
      </c>
      <c r="B12" s="114" t="str">
        <f>Položky!C124</f>
        <v>Dokončovací práce inženýrských staveb</v>
      </c>
      <c r="C12" s="65"/>
      <c r="D12" s="115"/>
      <c r="E12" s="198">
        <f>Položky!BA135</f>
        <v>0</v>
      </c>
      <c r="F12" s="199">
        <f>Položky!BB135</f>
        <v>0</v>
      </c>
      <c r="G12" s="199">
        <f>Položky!BC135</f>
        <v>0</v>
      </c>
      <c r="H12" s="199">
        <f>Položky!BD135</f>
        <v>0</v>
      </c>
      <c r="I12" s="200">
        <f>Položky!BE135</f>
        <v>0</v>
      </c>
    </row>
    <row r="13" spans="1:9" s="34" customFormat="1">
      <c r="A13" s="197" t="str">
        <f>Položky!B136</f>
        <v>732</v>
      </c>
      <c r="B13" s="114" t="str">
        <f>Položky!C136</f>
        <v>Strojovny</v>
      </c>
      <c r="C13" s="65"/>
      <c r="D13" s="115"/>
      <c r="E13" s="198">
        <f>Položky!BA138</f>
        <v>0</v>
      </c>
      <c r="F13" s="199">
        <f>Položky!BB138</f>
        <v>0</v>
      </c>
      <c r="G13" s="199">
        <f>Položky!BC138</f>
        <v>0</v>
      </c>
      <c r="H13" s="199">
        <f>Položky!BD138</f>
        <v>0</v>
      </c>
      <c r="I13" s="200">
        <f>Položky!BE138</f>
        <v>0</v>
      </c>
    </row>
    <row r="14" spans="1:9" s="34" customFormat="1" ht="13.5" thickBot="1">
      <c r="A14" s="197" t="str">
        <f>Položky!B139</f>
        <v>762</v>
      </c>
      <c r="B14" s="114" t="str">
        <f>Položky!C139</f>
        <v>Konstrukce tesařské</v>
      </c>
      <c r="C14" s="65"/>
      <c r="D14" s="115"/>
      <c r="E14" s="198">
        <f>Položky!BA141</f>
        <v>0</v>
      </c>
      <c r="F14" s="199">
        <f>Položky!BB141</f>
        <v>0</v>
      </c>
      <c r="G14" s="199">
        <f>Položky!BC141</f>
        <v>0</v>
      </c>
      <c r="H14" s="199">
        <f>Položky!BD141</f>
        <v>0</v>
      </c>
      <c r="I14" s="200">
        <f>Položky!BE141</f>
        <v>0</v>
      </c>
    </row>
    <row r="15" spans="1:9" s="122" customFormat="1" ht="13.5" thickBot="1">
      <c r="A15" s="116"/>
      <c r="B15" s="117" t="s">
        <v>58</v>
      </c>
      <c r="C15" s="117"/>
      <c r="D15" s="118"/>
      <c r="E15" s="119">
        <f>SUM(E7:E14)</f>
        <v>0</v>
      </c>
      <c r="F15" s="120">
        <f>SUM(F7:F14)</f>
        <v>0</v>
      </c>
      <c r="G15" s="120">
        <f>SUM(G7:G14)</f>
        <v>0</v>
      </c>
      <c r="H15" s="120">
        <f>SUM(H7:H14)</f>
        <v>0</v>
      </c>
      <c r="I15" s="121">
        <f>SUM(I7:I14)</f>
        <v>0</v>
      </c>
    </row>
    <row r="16" spans="1:9">
      <c r="A16" s="65"/>
      <c r="B16" s="65"/>
      <c r="C16" s="65"/>
      <c r="D16" s="65"/>
      <c r="E16" s="65"/>
      <c r="F16" s="65"/>
      <c r="G16" s="65"/>
      <c r="H16" s="65"/>
      <c r="I16" s="65"/>
    </row>
    <row r="17" spans="1:57" ht="19.5" customHeight="1">
      <c r="A17" s="106" t="s">
        <v>59</v>
      </c>
      <c r="B17" s="106"/>
      <c r="C17" s="106"/>
      <c r="D17" s="106"/>
      <c r="E17" s="106"/>
      <c r="F17" s="106"/>
      <c r="G17" s="123"/>
      <c r="H17" s="106"/>
      <c r="I17" s="106"/>
      <c r="BA17" s="40"/>
      <c r="BB17" s="40"/>
      <c r="BC17" s="40"/>
      <c r="BD17" s="40"/>
      <c r="BE17" s="40"/>
    </row>
    <row r="18" spans="1:57" ht="13.5" thickBot="1">
      <c r="A18" s="76"/>
      <c r="B18" s="76"/>
      <c r="C18" s="76"/>
      <c r="D18" s="76"/>
      <c r="E18" s="76"/>
      <c r="F18" s="76"/>
      <c r="G18" s="76"/>
      <c r="H18" s="76"/>
      <c r="I18" s="76"/>
    </row>
    <row r="19" spans="1:57">
      <c r="A19" s="70" t="s">
        <v>60</v>
      </c>
      <c r="B19" s="71"/>
      <c r="C19" s="71"/>
      <c r="D19" s="124"/>
      <c r="E19" s="125" t="s">
        <v>61</v>
      </c>
      <c r="F19" s="126" t="s">
        <v>62</v>
      </c>
      <c r="G19" s="127" t="s">
        <v>63</v>
      </c>
      <c r="H19" s="128"/>
      <c r="I19" s="129" t="s">
        <v>61</v>
      </c>
    </row>
    <row r="20" spans="1:57">
      <c r="A20" s="63"/>
      <c r="B20" s="54"/>
      <c r="C20" s="54"/>
      <c r="D20" s="130"/>
      <c r="E20" s="131"/>
      <c r="F20" s="132"/>
      <c r="G20" s="133">
        <f>CHOOSE(BA20+1,HSV+PSV,HSV+PSV+Mont,HSV+PSV+Dodavka+Mont,HSV,PSV,Mont,Dodavka,Mont+Dodavka,0)</f>
        <v>0</v>
      </c>
      <c r="H20" s="134"/>
      <c r="I20" s="135">
        <f>E20+F20*G20/100</f>
        <v>0</v>
      </c>
      <c r="BA20">
        <v>8</v>
      </c>
    </row>
    <row r="21" spans="1:57" ht="13.5" thickBot="1">
      <c r="A21" s="136"/>
      <c r="B21" s="137" t="s">
        <v>64</v>
      </c>
      <c r="C21" s="138"/>
      <c r="D21" s="139"/>
      <c r="E21" s="140"/>
      <c r="F21" s="141"/>
      <c r="G21" s="141"/>
      <c r="H21" s="219">
        <f>SUM(H20:H20)</f>
        <v>0</v>
      </c>
      <c r="I21" s="220"/>
    </row>
    <row r="23" spans="1:57">
      <c r="B23" s="122"/>
      <c r="F23" s="142"/>
      <c r="G23" s="143"/>
      <c r="H23" s="143"/>
      <c r="I23" s="144"/>
    </row>
    <row r="24" spans="1:57">
      <c r="F24" s="142"/>
      <c r="G24" s="143"/>
      <c r="H24" s="143"/>
      <c r="I24" s="144"/>
    </row>
    <row r="25" spans="1:57">
      <c r="F25" s="142"/>
      <c r="G25" s="143"/>
      <c r="H25" s="143"/>
      <c r="I25" s="144"/>
    </row>
    <row r="26" spans="1:57">
      <c r="F26" s="142"/>
      <c r="G26" s="143"/>
      <c r="H26" s="143"/>
      <c r="I26" s="144"/>
    </row>
    <row r="27" spans="1:57">
      <c r="F27" s="142"/>
      <c r="G27" s="143"/>
      <c r="H27" s="143"/>
      <c r="I27" s="144"/>
    </row>
    <row r="28" spans="1:57">
      <c r="F28" s="142"/>
      <c r="G28" s="143"/>
      <c r="H28" s="143"/>
      <c r="I28" s="144"/>
    </row>
    <row r="29" spans="1:57">
      <c r="F29" s="142"/>
      <c r="G29" s="143"/>
      <c r="H29" s="143"/>
      <c r="I29" s="144"/>
    </row>
    <row r="30" spans="1:57">
      <c r="F30" s="142"/>
      <c r="G30" s="143"/>
      <c r="H30" s="143"/>
      <c r="I30" s="144"/>
    </row>
    <row r="31" spans="1:57">
      <c r="F31" s="142"/>
      <c r="G31" s="143"/>
      <c r="H31" s="143"/>
      <c r="I31" s="144"/>
    </row>
    <row r="32" spans="1:57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14"/>
  <sheetViews>
    <sheetView showGridLines="0" showZeros="0" tabSelected="1" workbookViewId="0">
      <selection activeCell="J17" sqref="J17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3" t="s">
        <v>296</v>
      </c>
      <c r="B1" s="223"/>
      <c r="C1" s="223"/>
      <c r="D1" s="223"/>
      <c r="E1" s="223"/>
      <c r="F1" s="223"/>
      <c r="G1" s="223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49</v>
      </c>
      <c r="B3" s="213"/>
      <c r="C3" s="96" t="str">
        <f>CONCATENATE(cislostavby," ",nazevstavby)</f>
        <v>KOM-212 Rekonstrukce komunikace a chodníků v ul.Vodní,</v>
      </c>
      <c r="D3" s="97"/>
      <c r="E3" s="150" t="s">
        <v>65</v>
      </c>
      <c r="F3" s="151">
        <f>Rekapitulace!H1</f>
        <v>1</v>
      </c>
      <c r="G3" s="152"/>
    </row>
    <row r="4" spans="1:104" ht="13.5" thickBot="1">
      <c r="A4" s="224" t="s">
        <v>51</v>
      </c>
      <c r="B4" s="215"/>
      <c r="C4" s="102" t="str">
        <f>CONCATENATE(cisloobjektu," ",nazevobjektu)</f>
        <v>SO01 Dopravní řešení</v>
      </c>
      <c r="D4" s="103"/>
      <c r="E4" s="225" t="str">
        <f>Rekapitulace!G2</f>
        <v>Dopravní řešení -  1.etapa</v>
      </c>
      <c r="F4" s="226"/>
      <c r="G4" s="227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>
      <c r="A7" s="160" t="s">
        <v>73</v>
      </c>
      <c r="B7" s="161" t="s">
        <v>74</v>
      </c>
      <c r="C7" s="162" t="s">
        <v>75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83</v>
      </c>
      <c r="C8" s="170" t="s">
        <v>84</v>
      </c>
      <c r="D8" s="171" t="s">
        <v>85</v>
      </c>
      <c r="E8" s="172">
        <v>4.4000000000000004</v>
      </c>
      <c r="F8" s="172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>
      <c r="A9" s="175"/>
      <c r="B9" s="177"/>
      <c r="C9" s="221" t="s">
        <v>86</v>
      </c>
      <c r="D9" s="222"/>
      <c r="E9" s="178">
        <v>4.4000000000000004</v>
      </c>
      <c r="F9" s="179"/>
      <c r="G9" s="180"/>
      <c r="M9" s="176" t="s">
        <v>86</v>
      </c>
      <c r="O9" s="167"/>
    </row>
    <row r="10" spans="1:104">
      <c r="A10" s="168">
        <v>2</v>
      </c>
      <c r="B10" s="169" t="s">
        <v>87</v>
      </c>
      <c r="C10" s="170" t="s">
        <v>88</v>
      </c>
      <c r="D10" s="171" t="s">
        <v>85</v>
      </c>
      <c r="E10" s="172">
        <v>4.4000000000000004</v>
      </c>
      <c r="F10" s="172"/>
      <c r="G10" s="173">
        <f>E10*F10</f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4">
        <v>1</v>
      </c>
      <c r="CB10" s="174">
        <v>1</v>
      </c>
      <c r="CZ10" s="145">
        <v>0</v>
      </c>
    </row>
    <row r="11" spans="1:104">
      <c r="A11" s="168">
        <v>3</v>
      </c>
      <c r="B11" s="169" t="s">
        <v>89</v>
      </c>
      <c r="C11" s="170" t="s">
        <v>90</v>
      </c>
      <c r="D11" s="171" t="s">
        <v>85</v>
      </c>
      <c r="E11" s="172">
        <v>11.76</v>
      </c>
      <c r="F11" s="172"/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0</v>
      </c>
    </row>
    <row r="12" spans="1:104">
      <c r="A12" s="175"/>
      <c r="B12" s="177"/>
      <c r="C12" s="221" t="s">
        <v>91</v>
      </c>
      <c r="D12" s="222"/>
      <c r="E12" s="178">
        <v>11.76</v>
      </c>
      <c r="F12" s="179"/>
      <c r="G12" s="180"/>
      <c r="M12" s="176" t="s">
        <v>91</v>
      </c>
      <c r="O12" s="167"/>
    </row>
    <row r="13" spans="1:104">
      <c r="A13" s="168">
        <v>4</v>
      </c>
      <c r="B13" s="169" t="s">
        <v>92</v>
      </c>
      <c r="C13" s="170" t="s">
        <v>93</v>
      </c>
      <c r="D13" s="171" t="s">
        <v>85</v>
      </c>
      <c r="E13" s="172">
        <v>11.76</v>
      </c>
      <c r="F13" s="172"/>
      <c r="G13" s="173">
        <f>E13*F13</f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1</v>
      </c>
      <c r="CZ13" s="145">
        <v>0</v>
      </c>
    </row>
    <row r="14" spans="1:104">
      <c r="A14" s="168">
        <v>5</v>
      </c>
      <c r="B14" s="169" t="s">
        <v>94</v>
      </c>
      <c r="C14" s="170" t="s">
        <v>95</v>
      </c>
      <c r="D14" s="171" t="s">
        <v>85</v>
      </c>
      <c r="E14" s="172">
        <v>2.25</v>
      </c>
      <c r="F14" s="172"/>
      <c r="G14" s="173">
        <f>E14*F14</f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</v>
      </c>
      <c r="CB14" s="174">
        <v>1</v>
      </c>
      <c r="CZ14" s="145">
        <v>0</v>
      </c>
    </row>
    <row r="15" spans="1:104">
      <c r="A15" s="175"/>
      <c r="B15" s="177"/>
      <c r="C15" s="221" t="s">
        <v>96</v>
      </c>
      <c r="D15" s="222"/>
      <c r="E15" s="178">
        <v>2.25</v>
      </c>
      <c r="F15" s="179"/>
      <c r="G15" s="180"/>
      <c r="M15" s="176" t="s">
        <v>96</v>
      </c>
      <c r="O15" s="167"/>
    </row>
    <row r="16" spans="1:104">
      <c r="A16" s="168">
        <v>6</v>
      </c>
      <c r="B16" s="169" t="s">
        <v>97</v>
      </c>
      <c r="C16" s="170" t="s">
        <v>98</v>
      </c>
      <c r="D16" s="171" t="s">
        <v>85</v>
      </c>
      <c r="E16" s="172">
        <v>13.96</v>
      </c>
      <c r="F16" s="172"/>
      <c r="G16" s="173">
        <f>E16*F16</f>
        <v>0</v>
      </c>
      <c r="O16" s="167">
        <v>2</v>
      </c>
      <c r="AA16" s="145">
        <v>1</v>
      </c>
      <c r="AB16" s="145">
        <v>1</v>
      </c>
      <c r="AC16" s="145">
        <v>1</v>
      </c>
      <c r="AZ16" s="145">
        <v>1</v>
      </c>
      <c r="BA16" s="145">
        <f>IF(AZ16=1,G16,0)</f>
        <v>0</v>
      </c>
      <c r="BB16" s="145">
        <f>IF(AZ16=2,G16,0)</f>
        <v>0</v>
      </c>
      <c r="BC16" s="145">
        <f>IF(AZ16=3,G16,0)</f>
        <v>0</v>
      </c>
      <c r="BD16" s="145">
        <f>IF(AZ16=4,G16,0)</f>
        <v>0</v>
      </c>
      <c r="BE16" s="145">
        <f>IF(AZ16=5,G16,0)</f>
        <v>0</v>
      </c>
      <c r="CA16" s="174">
        <v>1</v>
      </c>
      <c r="CB16" s="174">
        <v>1</v>
      </c>
      <c r="CZ16" s="145">
        <v>0</v>
      </c>
    </row>
    <row r="17" spans="1:104">
      <c r="A17" s="175"/>
      <c r="B17" s="177"/>
      <c r="C17" s="221" t="s">
        <v>99</v>
      </c>
      <c r="D17" s="222"/>
      <c r="E17" s="178">
        <v>13.96</v>
      </c>
      <c r="F17" s="179"/>
      <c r="G17" s="180"/>
      <c r="M17" s="176" t="s">
        <v>99</v>
      </c>
      <c r="O17" s="167"/>
    </row>
    <row r="18" spans="1:104">
      <c r="A18" s="168">
        <v>7</v>
      </c>
      <c r="B18" s="169" t="s">
        <v>100</v>
      </c>
      <c r="C18" s="170" t="s">
        <v>101</v>
      </c>
      <c r="D18" s="171" t="s">
        <v>85</v>
      </c>
      <c r="E18" s="172">
        <v>13.96</v>
      </c>
      <c r="F18" s="172"/>
      <c r="G18" s="173">
        <f>E18*F18</f>
        <v>0</v>
      </c>
      <c r="O18" s="167">
        <v>2</v>
      </c>
      <c r="AA18" s="145">
        <v>1</v>
      </c>
      <c r="AB18" s="145">
        <v>1</v>
      </c>
      <c r="AC18" s="145">
        <v>1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4">
        <v>1</v>
      </c>
      <c r="CB18" s="174">
        <v>1</v>
      </c>
      <c r="CZ18" s="145">
        <v>0</v>
      </c>
    </row>
    <row r="19" spans="1:104">
      <c r="A19" s="168">
        <v>8</v>
      </c>
      <c r="B19" s="169" t="s">
        <v>102</v>
      </c>
      <c r="C19" s="170" t="s">
        <v>103</v>
      </c>
      <c r="D19" s="171" t="s">
        <v>104</v>
      </c>
      <c r="E19" s="172">
        <v>1444</v>
      </c>
      <c r="F19" s="172"/>
      <c r="G19" s="173">
        <f>E19*F19</f>
        <v>0</v>
      </c>
      <c r="O19" s="167">
        <v>2</v>
      </c>
      <c r="AA19" s="145">
        <v>1</v>
      </c>
      <c r="AB19" s="145">
        <v>1</v>
      </c>
      <c r="AC19" s="145">
        <v>1</v>
      </c>
      <c r="AZ19" s="145">
        <v>1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74">
        <v>1</v>
      </c>
      <c r="CB19" s="174">
        <v>1</v>
      </c>
      <c r="CZ19" s="145">
        <v>0</v>
      </c>
    </row>
    <row r="20" spans="1:104">
      <c r="A20" s="175"/>
      <c r="B20" s="177"/>
      <c r="C20" s="221" t="s">
        <v>105</v>
      </c>
      <c r="D20" s="222"/>
      <c r="E20" s="178">
        <v>1444</v>
      </c>
      <c r="F20" s="179"/>
      <c r="G20" s="180"/>
      <c r="M20" s="176" t="s">
        <v>105</v>
      </c>
      <c r="O20" s="167"/>
    </row>
    <row r="21" spans="1:104">
      <c r="A21" s="168">
        <v>9</v>
      </c>
      <c r="B21" s="169" t="s">
        <v>106</v>
      </c>
      <c r="C21" s="170" t="s">
        <v>107</v>
      </c>
      <c r="D21" s="171" t="s">
        <v>85</v>
      </c>
      <c r="E21" s="172">
        <v>13.96</v>
      </c>
      <c r="F21" s="172"/>
      <c r="G21" s="173">
        <f>E21*F21</f>
        <v>0</v>
      </c>
      <c r="O21" s="167">
        <v>2</v>
      </c>
      <c r="AA21" s="145">
        <v>12</v>
      </c>
      <c r="AB21" s="145">
        <v>0</v>
      </c>
      <c r="AC21" s="145">
        <v>1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4">
        <v>12</v>
      </c>
      <c r="CB21" s="174">
        <v>0</v>
      </c>
      <c r="CZ21" s="145">
        <v>0</v>
      </c>
    </row>
    <row r="22" spans="1:104">
      <c r="A22" s="181"/>
      <c r="B22" s="182" t="s">
        <v>77</v>
      </c>
      <c r="C22" s="183" t="str">
        <f>CONCATENATE(B7," ",C7)</f>
        <v>1 Zemní práce</v>
      </c>
      <c r="D22" s="184"/>
      <c r="E22" s="185"/>
      <c r="F22" s="186"/>
      <c r="G22" s="187">
        <f>SUM(G7:G21)</f>
        <v>0</v>
      </c>
      <c r="O22" s="167">
        <v>4</v>
      </c>
      <c r="BA22" s="188">
        <f>SUM(BA7:BA21)</f>
        <v>0</v>
      </c>
      <c r="BB22" s="188">
        <f>SUM(BB7:BB21)</f>
        <v>0</v>
      </c>
      <c r="BC22" s="188">
        <f>SUM(BC7:BC21)</f>
        <v>0</v>
      </c>
      <c r="BD22" s="188">
        <f>SUM(BD7:BD21)</f>
        <v>0</v>
      </c>
      <c r="BE22" s="188">
        <f>SUM(BE7:BE21)</f>
        <v>0</v>
      </c>
    </row>
    <row r="23" spans="1:104">
      <c r="A23" s="160" t="s">
        <v>73</v>
      </c>
      <c r="B23" s="161" t="s">
        <v>108</v>
      </c>
      <c r="C23" s="162" t="s">
        <v>109</v>
      </c>
      <c r="D23" s="163"/>
      <c r="E23" s="164"/>
      <c r="F23" s="164"/>
      <c r="G23" s="165"/>
      <c r="H23" s="166"/>
      <c r="I23" s="166"/>
      <c r="O23" s="167">
        <v>1</v>
      </c>
    </row>
    <row r="24" spans="1:104">
      <c r="A24" s="168">
        <v>10</v>
      </c>
      <c r="B24" s="169" t="s">
        <v>110</v>
      </c>
      <c r="C24" s="170" t="s">
        <v>111</v>
      </c>
      <c r="D24" s="171" t="s">
        <v>85</v>
      </c>
      <c r="E24" s="172">
        <v>4.5</v>
      </c>
      <c r="F24" s="172"/>
      <c r="G24" s="173">
        <f>E24*F24</f>
        <v>0</v>
      </c>
      <c r="O24" s="167">
        <v>2</v>
      </c>
      <c r="AA24" s="145">
        <v>1</v>
      </c>
      <c r="AB24" s="145">
        <v>1</v>
      </c>
      <c r="AC24" s="145">
        <v>1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74">
        <v>1</v>
      </c>
      <c r="CB24" s="174">
        <v>1</v>
      </c>
      <c r="CZ24" s="145">
        <v>2.3785500000000002</v>
      </c>
    </row>
    <row r="25" spans="1:104">
      <c r="A25" s="175"/>
      <c r="B25" s="177"/>
      <c r="C25" s="221" t="s">
        <v>112</v>
      </c>
      <c r="D25" s="222"/>
      <c r="E25" s="178">
        <v>4.5</v>
      </c>
      <c r="F25" s="179"/>
      <c r="G25" s="180"/>
      <c r="M25" s="176" t="s">
        <v>112</v>
      </c>
      <c r="O25" s="167"/>
    </row>
    <row r="26" spans="1:104" ht="22.5">
      <c r="A26" s="168">
        <v>11</v>
      </c>
      <c r="B26" s="169" t="s">
        <v>113</v>
      </c>
      <c r="C26" s="170" t="s">
        <v>114</v>
      </c>
      <c r="D26" s="171" t="s">
        <v>104</v>
      </c>
      <c r="E26" s="172">
        <v>75.3</v>
      </c>
      <c r="F26" s="172"/>
      <c r="G26" s="173">
        <f>E26*F26</f>
        <v>0</v>
      </c>
      <c r="O26" s="167">
        <v>2</v>
      </c>
      <c r="AA26" s="145">
        <v>1</v>
      </c>
      <c r="AB26" s="145">
        <v>7</v>
      </c>
      <c r="AC26" s="145">
        <v>7</v>
      </c>
      <c r="AZ26" s="145">
        <v>1</v>
      </c>
      <c r="BA26" s="145">
        <f>IF(AZ26=1,G26,0)</f>
        <v>0</v>
      </c>
      <c r="BB26" s="145">
        <f>IF(AZ26=2,G26,0)</f>
        <v>0</v>
      </c>
      <c r="BC26" s="145">
        <f>IF(AZ26=3,G26,0)</f>
        <v>0</v>
      </c>
      <c r="BD26" s="145">
        <f>IF(AZ26=4,G26,0)</f>
        <v>0</v>
      </c>
      <c r="BE26" s="145">
        <f>IF(AZ26=5,G26,0)</f>
        <v>0</v>
      </c>
      <c r="CA26" s="174">
        <v>1</v>
      </c>
      <c r="CB26" s="174">
        <v>7</v>
      </c>
      <c r="CZ26" s="145">
        <v>1.15E-3</v>
      </c>
    </row>
    <row r="27" spans="1:104">
      <c r="A27" s="175"/>
      <c r="B27" s="177"/>
      <c r="C27" s="221" t="s">
        <v>115</v>
      </c>
      <c r="D27" s="222"/>
      <c r="E27" s="178">
        <v>1.8</v>
      </c>
      <c r="F27" s="179"/>
      <c r="G27" s="180"/>
      <c r="M27" s="176" t="s">
        <v>115</v>
      </c>
      <c r="O27" s="167"/>
    </row>
    <row r="28" spans="1:104">
      <c r="A28" s="175"/>
      <c r="B28" s="177"/>
      <c r="C28" s="221" t="s">
        <v>116</v>
      </c>
      <c r="D28" s="222"/>
      <c r="E28" s="178">
        <v>73.5</v>
      </c>
      <c r="F28" s="179"/>
      <c r="G28" s="180"/>
      <c r="M28" s="176" t="s">
        <v>116</v>
      </c>
      <c r="O28" s="167"/>
    </row>
    <row r="29" spans="1:104" ht="22.5">
      <c r="A29" s="168">
        <v>12</v>
      </c>
      <c r="B29" s="169" t="s">
        <v>117</v>
      </c>
      <c r="C29" s="170" t="s">
        <v>118</v>
      </c>
      <c r="D29" s="171" t="s">
        <v>76</v>
      </c>
      <c r="E29" s="172">
        <v>3</v>
      </c>
      <c r="F29" s="172"/>
      <c r="G29" s="173">
        <f>E29*F29</f>
        <v>0</v>
      </c>
      <c r="O29" s="167">
        <v>2</v>
      </c>
      <c r="AA29" s="145">
        <v>12</v>
      </c>
      <c r="AB29" s="145">
        <v>0</v>
      </c>
      <c r="AC29" s="145">
        <v>88</v>
      </c>
      <c r="AZ29" s="145">
        <v>1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4">
        <v>12</v>
      </c>
      <c r="CB29" s="174">
        <v>0</v>
      </c>
      <c r="CZ29" s="145">
        <v>0.05</v>
      </c>
    </row>
    <row r="30" spans="1:104" ht="22.5">
      <c r="A30" s="168">
        <v>13</v>
      </c>
      <c r="B30" s="169" t="s">
        <v>119</v>
      </c>
      <c r="C30" s="170" t="s">
        <v>120</v>
      </c>
      <c r="D30" s="171" t="s">
        <v>121</v>
      </c>
      <c r="E30" s="172">
        <v>3</v>
      </c>
      <c r="F30" s="172"/>
      <c r="G30" s="173">
        <f>E30*F30</f>
        <v>0</v>
      </c>
      <c r="O30" s="167">
        <v>2</v>
      </c>
      <c r="AA30" s="145">
        <v>12</v>
      </c>
      <c r="AB30" s="145">
        <v>0</v>
      </c>
      <c r="AC30" s="145">
        <v>89</v>
      </c>
      <c r="AZ30" s="145">
        <v>1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12</v>
      </c>
      <c r="CB30" s="174">
        <v>0</v>
      </c>
      <c r="CZ30" s="145">
        <v>0.06</v>
      </c>
    </row>
    <row r="31" spans="1:104">
      <c r="A31" s="168">
        <v>14</v>
      </c>
      <c r="B31" s="169" t="s">
        <v>122</v>
      </c>
      <c r="C31" s="170" t="s">
        <v>123</v>
      </c>
      <c r="D31" s="171" t="s">
        <v>124</v>
      </c>
      <c r="E31" s="172">
        <v>11.12007</v>
      </c>
      <c r="F31" s="172"/>
      <c r="G31" s="173">
        <f>E31*F31</f>
        <v>0</v>
      </c>
      <c r="O31" s="167">
        <v>2</v>
      </c>
      <c r="AA31" s="145">
        <v>7</v>
      </c>
      <c r="AB31" s="145">
        <v>1</v>
      </c>
      <c r="AC31" s="145">
        <v>2</v>
      </c>
      <c r="AZ31" s="145">
        <v>1</v>
      </c>
      <c r="BA31" s="145">
        <f>IF(AZ31=1,G31,0)</f>
        <v>0</v>
      </c>
      <c r="BB31" s="145">
        <f>IF(AZ31=2,G31,0)</f>
        <v>0</v>
      </c>
      <c r="BC31" s="145">
        <f>IF(AZ31=3,G31,0)</f>
        <v>0</v>
      </c>
      <c r="BD31" s="145">
        <f>IF(AZ31=4,G31,0)</f>
        <v>0</v>
      </c>
      <c r="BE31" s="145">
        <f>IF(AZ31=5,G31,0)</f>
        <v>0</v>
      </c>
      <c r="CA31" s="174">
        <v>7</v>
      </c>
      <c r="CB31" s="174">
        <v>1</v>
      </c>
      <c r="CZ31" s="145">
        <v>0</v>
      </c>
    </row>
    <row r="32" spans="1:104">
      <c r="A32" s="181"/>
      <c r="B32" s="182" t="s">
        <v>77</v>
      </c>
      <c r="C32" s="183" t="str">
        <f>CONCATENATE(B23," ",C23)</f>
        <v>3 Svislé a kompletní konstrukce</v>
      </c>
      <c r="D32" s="184"/>
      <c r="E32" s="185"/>
      <c r="F32" s="186"/>
      <c r="G32" s="187">
        <f>SUM(G23:G31)</f>
        <v>0</v>
      </c>
      <c r="O32" s="167">
        <v>4</v>
      </c>
      <c r="BA32" s="188">
        <f>SUM(BA23:BA31)</f>
        <v>0</v>
      </c>
      <c r="BB32" s="188">
        <f>SUM(BB23:BB31)</f>
        <v>0</v>
      </c>
      <c r="BC32" s="188">
        <f>SUM(BC23:BC31)</f>
        <v>0</v>
      </c>
      <c r="BD32" s="188">
        <f>SUM(BD23:BD31)</f>
        <v>0</v>
      </c>
      <c r="BE32" s="188">
        <f>SUM(BE23:BE31)</f>
        <v>0</v>
      </c>
    </row>
    <row r="33" spans="1:104">
      <c r="A33" s="160" t="s">
        <v>73</v>
      </c>
      <c r="B33" s="161" t="s">
        <v>125</v>
      </c>
      <c r="C33" s="162" t="s">
        <v>126</v>
      </c>
      <c r="D33" s="163"/>
      <c r="E33" s="164"/>
      <c r="F33" s="164"/>
      <c r="G33" s="165"/>
      <c r="H33" s="166"/>
      <c r="I33" s="166"/>
      <c r="O33" s="167">
        <v>1</v>
      </c>
    </row>
    <row r="34" spans="1:104">
      <c r="A34" s="168">
        <v>15</v>
      </c>
      <c r="B34" s="169" t="s">
        <v>127</v>
      </c>
      <c r="C34" s="170" t="s">
        <v>128</v>
      </c>
      <c r="D34" s="171" t="s">
        <v>104</v>
      </c>
      <c r="E34" s="172">
        <v>952</v>
      </c>
      <c r="F34" s="172"/>
      <c r="G34" s="173">
        <f>E34*F34</f>
        <v>0</v>
      </c>
      <c r="O34" s="167">
        <v>2</v>
      </c>
      <c r="AA34" s="145">
        <v>1</v>
      </c>
      <c r="AB34" s="145">
        <v>1</v>
      </c>
      <c r="AC34" s="145">
        <v>1</v>
      </c>
      <c r="AZ34" s="145">
        <v>1</v>
      </c>
      <c r="BA34" s="145">
        <f>IF(AZ34=1,G34,0)</f>
        <v>0</v>
      </c>
      <c r="BB34" s="145">
        <f>IF(AZ34=2,G34,0)</f>
        <v>0</v>
      </c>
      <c r="BC34" s="145">
        <f>IF(AZ34=3,G34,0)</f>
        <v>0</v>
      </c>
      <c r="BD34" s="145">
        <f>IF(AZ34=4,G34,0)</f>
        <v>0</v>
      </c>
      <c r="BE34" s="145">
        <f>IF(AZ34=5,G34,0)</f>
        <v>0</v>
      </c>
      <c r="CA34" s="174">
        <v>1</v>
      </c>
      <c r="CB34" s="174">
        <v>1</v>
      </c>
      <c r="CZ34" s="145">
        <v>2.0400000000000001E-2</v>
      </c>
    </row>
    <row r="35" spans="1:104">
      <c r="A35" s="175"/>
      <c r="B35" s="177"/>
      <c r="C35" s="221" t="s">
        <v>129</v>
      </c>
      <c r="D35" s="222"/>
      <c r="E35" s="178">
        <v>952</v>
      </c>
      <c r="F35" s="179"/>
      <c r="G35" s="180"/>
      <c r="M35" s="176" t="s">
        <v>129</v>
      </c>
      <c r="O35" s="167"/>
    </row>
    <row r="36" spans="1:104" ht="22.5">
      <c r="A36" s="168">
        <v>16</v>
      </c>
      <c r="B36" s="169" t="s">
        <v>130</v>
      </c>
      <c r="C36" s="170" t="s">
        <v>131</v>
      </c>
      <c r="D36" s="171" t="s">
        <v>104</v>
      </c>
      <c r="E36" s="172">
        <v>5.5</v>
      </c>
      <c r="F36" s="172"/>
      <c r="G36" s="173">
        <f>E36*F36</f>
        <v>0</v>
      </c>
      <c r="O36" s="167">
        <v>2</v>
      </c>
      <c r="AA36" s="145">
        <v>1</v>
      </c>
      <c r="AB36" s="145">
        <v>1</v>
      </c>
      <c r="AC36" s="145">
        <v>1</v>
      </c>
      <c r="AZ36" s="145">
        <v>1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74">
        <v>1</v>
      </c>
      <c r="CB36" s="174">
        <v>1</v>
      </c>
      <c r="CZ36" s="145">
        <v>0.71643999999999997</v>
      </c>
    </row>
    <row r="37" spans="1:104">
      <c r="A37" s="175"/>
      <c r="B37" s="177"/>
      <c r="C37" s="221" t="s">
        <v>132</v>
      </c>
      <c r="D37" s="222"/>
      <c r="E37" s="178">
        <v>5.5</v>
      </c>
      <c r="F37" s="179"/>
      <c r="G37" s="180"/>
      <c r="M37" s="176" t="s">
        <v>132</v>
      </c>
      <c r="O37" s="167"/>
    </row>
    <row r="38" spans="1:104">
      <c r="A38" s="168">
        <v>17</v>
      </c>
      <c r="B38" s="169" t="s">
        <v>133</v>
      </c>
      <c r="C38" s="170" t="s">
        <v>134</v>
      </c>
      <c r="D38" s="171" t="s">
        <v>104</v>
      </c>
      <c r="E38" s="172">
        <v>1444</v>
      </c>
      <c r="F38" s="172"/>
      <c r="G38" s="173">
        <f>E38*F38</f>
        <v>0</v>
      </c>
      <c r="O38" s="167">
        <v>2</v>
      </c>
      <c r="AA38" s="145">
        <v>1</v>
      </c>
      <c r="AB38" s="145">
        <v>1</v>
      </c>
      <c r="AC38" s="145">
        <v>1</v>
      </c>
      <c r="AZ38" s="145">
        <v>1</v>
      </c>
      <c r="BA38" s="145">
        <f>IF(AZ38=1,G38,0)</f>
        <v>0</v>
      </c>
      <c r="BB38" s="145">
        <f>IF(AZ38=2,G38,0)</f>
        <v>0</v>
      </c>
      <c r="BC38" s="145">
        <f>IF(AZ38=3,G38,0)</f>
        <v>0</v>
      </c>
      <c r="BD38" s="145">
        <f>IF(AZ38=4,G38,0)</f>
        <v>0</v>
      </c>
      <c r="BE38" s="145">
        <f>IF(AZ38=5,G38,0)</f>
        <v>0</v>
      </c>
      <c r="CA38" s="174">
        <v>1</v>
      </c>
      <c r="CB38" s="174">
        <v>1</v>
      </c>
      <c r="CZ38" s="145">
        <v>0.40869</v>
      </c>
    </row>
    <row r="39" spans="1:104">
      <c r="A39" s="175"/>
      <c r="B39" s="177"/>
      <c r="C39" s="221" t="s">
        <v>105</v>
      </c>
      <c r="D39" s="222"/>
      <c r="E39" s="178">
        <v>1444</v>
      </c>
      <c r="F39" s="179"/>
      <c r="G39" s="180"/>
      <c r="M39" s="176" t="s">
        <v>105</v>
      </c>
      <c r="O39" s="167"/>
    </row>
    <row r="40" spans="1:104">
      <c r="A40" s="168">
        <v>18</v>
      </c>
      <c r="B40" s="169" t="s">
        <v>135</v>
      </c>
      <c r="C40" s="170" t="s">
        <v>136</v>
      </c>
      <c r="D40" s="171" t="s">
        <v>104</v>
      </c>
      <c r="E40" s="172">
        <v>732</v>
      </c>
      <c r="F40" s="172"/>
      <c r="G40" s="173">
        <f>E40*F40</f>
        <v>0</v>
      </c>
      <c r="O40" s="167">
        <v>2</v>
      </c>
      <c r="AA40" s="145">
        <v>1</v>
      </c>
      <c r="AB40" s="145">
        <v>0</v>
      </c>
      <c r="AC40" s="145">
        <v>0</v>
      </c>
      <c r="AZ40" s="145">
        <v>1</v>
      </c>
      <c r="BA40" s="145">
        <f>IF(AZ40=1,G40,0)</f>
        <v>0</v>
      </c>
      <c r="BB40" s="145">
        <f>IF(AZ40=2,G40,0)</f>
        <v>0</v>
      </c>
      <c r="BC40" s="145">
        <f>IF(AZ40=3,G40,0)</f>
        <v>0</v>
      </c>
      <c r="BD40" s="145">
        <f>IF(AZ40=4,G40,0)</f>
        <v>0</v>
      </c>
      <c r="BE40" s="145">
        <f>IF(AZ40=5,G40,0)</f>
        <v>0</v>
      </c>
      <c r="CA40" s="174">
        <v>1</v>
      </c>
      <c r="CB40" s="174">
        <v>0</v>
      </c>
      <c r="CZ40" s="145">
        <v>0.11</v>
      </c>
    </row>
    <row r="41" spans="1:104">
      <c r="A41" s="168">
        <v>19</v>
      </c>
      <c r="B41" s="169" t="s">
        <v>137</v>
      </c>
      <c r="C41" s="170" t="s">
        <v>138</v>
      </c>
      <c r="D41" s="171" t="s">
        <v>104</v>
      </c>
      <c r="E41" s="172">
        <v>238</v>
      </c>
      <c r="F41" s="172"/>
      <c r="G41" s="173">
        <f>E41*F41</f>
        <v>0</v>
      </c>
      <c r="O41" s="167">
        <v>2</v>
      </c>
      <c r="AA41" s="145">
        <v>1</v>
      </c>
      <c r="AB41" s="145">
        <v>0</v>
      </c>
      <c r="AC41" s="145">
        <v>0</v>
      </c>
      <c r="AZ41" s="145">
        <v>1</v>
      </c>
      <c r="BA41" s="145">
        <f>IF(AZ41=1,G41,0)</f>
        <v>0</v>
      </c>
      <c r="BB41" s="145">
        <f>IF(AZ41=2,G41,0)</f>
        <v>0</v>
      </c>
      <c r="BC41" s="145">
        <f>IF(AZ41=3,G41,0)</f>
        <v>0</v>
      </c>
      <c r="BD41" s="145">
        <f>IF(AZ41=4,G41,0)</f>
        <v>0</v>
      </c>
      <c r="BE41" s="145">
        <f>IF(AZ41=5,G41,0)</f>
        <v>0</v>
      </c>
      <c r="CA41" s="174">
        <v>1</v>
      </c>
      <c r="CB41" s="174">
        <v>0</v>
      </c>
      <c r="CZ41" s="145">
        <v>0.16700000000000001</v>
      </c>
    </row>
    <row r="42" spans="1:104">
      <c r="A42" s="175"/>
      <c r="B42" s="177"/>
      <c r="C42" s="221" t="s">
        <v>139</v>
      </c>
      <c r="D42" s="222"/>
      <c r="E42" s="178">
        <v>238</v>
      </c>
      <c r="F42" s="179"/>
      <c r="G42" s="180"/>
      <c r="M42" s="176" t="s">
        <v>139</v>
      </c>
      <c r="O42" s="167"/>
    </row>
    <row r="43" spans="1:104">
      <c r="A43" s="168">
        <v>20</v>
      </c>
      <c r="B43" s="169" t="s">
        <v>140</v>
      </c>
      <c r="C43" s="170" t="s">
        <v>141</v>
      </c>
      <c r="D43" s="171" t="s">
        <v>104</v>
      </c>
      <c r="E43" s="172">
        <v>474</v>
      </c>
      <c r="F43" s="172"/>
      <c r="G43" s="173">
        <f>E43*F43</f>
        <v>0</v>
      </c>
      <c r="O43" s="167">
        <v>2</v>
      </c>
      <c r="AA43" s="145">
        <v>1</v>
      </c>
      <c r="AB43" s="145">
        <v>1</v>
      </c>
      <c r="AC43" s="145">
        <v>1</v>
      </c>
      <c r="AZ43" s="145">
        <v>1</v>
      </c>
      <c r="BA43" s="145">
        <f>IF(AZ43=1,G43,0)</f>
        <v>0</v>
      </c>
      <c r="BB43" s="145">
        <f>IF(AZ43=2,G43,0)</f>
        <v>0</v>
      </c>
      <c r="BC43" s="145">
        <f>IF(AZ43=3,G43,0)</f>
        <v>0</v>
      </c>
      <c r="BD43" s="145">
        <f>IF(AZ43=4,G43,0)</f>
        <v>0</v>
      </c>
      <c r="BE43" s="145">
        <f>IF(AZ43=5,G43,0)</f>
        <v>0</v>
      </c>
      <c r="CA43" s="174">
        <v>1</v>
      </c>
      <c r="CB43" s="174">
        <v>1</v>
      </c>
      <c r="CZ43" s="145">
        <v>9.2799999999999994E-2</v>
      </c>
    </row>
    <row r="44" spans="1:104">
      <c r="A44" s="168">
        <v>21</v>
      </c>
      <c r="B44" s="169" t="s">
        <v>142</v>
      </c>
      <c r="C44" s="170" t="s">
        <v>143</v>
      </c>
      <c r="D44" s="171" t="s">
        <v>104</v>
      </c>
      <c r="E44" s="172">
        <v>1444</v>
      </c>
      <c r="F44" s="172"/>
      <c r="G44" s="173">
        <f>E44*F44</f>
        <v>0</v>
      </c>
      <c r="O44" s="167">
        <v>2</v>
      </c>
      <c r="AA44" s="145">
        <v>1</v>
      </c>
      <c r="AB44" s="145">
        <v>1</v>
      </c>
      <c r="AC44" s="145">
        <v>1</v>
      </c>
      <c r="AZ44" s="145">
        <v>1</v>
      </c>
      <c r="BA44" s="145">
        <f>IF(AZ44=1,G44,0)</f>
        <v>0</v>
      </c>
      <c r="BB44" s="145">
        <f>IF(AZ44=2,G44,0)</f>
        <v>0</v>
      </c>
      <c r="BC44" s="145">
        <f>IF(AZ44=3,G44,0)</f>
        <v>0</v>
      </c>
      <c r="BD44" s="145">
        <f>IF(AZ44=4,G44,0)</f>
        <v>0</v>
      </c>
      <c r="BE44" s="145">
        <f>IF(AZ44=5,G44,0)</f>
        <v>0</v>
      </c>
      <c r="CA44" s="174">
        <v>1</v>
      </c>
      <c r="CB44" s="174">
        <v>1</v>
      </c>
      <c r="CZ44" s="145">
        <v>0</v>
      </c>
    </row>
    <row r="45" spans="1:104">
      <c r="A45" s="175"/>
      <c r="B45" s="177"/>
      <c r="C45" s="221" t="s">
        <v>105</v>
      </c>
      <c r="D45" s="222"/>
      <c r="E45" s="178">
        <v>1444</v>
      </c>
      <c r="F45" s="179"/>
      <c r="G45" s="180"/>
      <c r="M45" s="176" t="s">
        <v>105</v>
      </c>
      <c r="O45" s="167"/>
    </row>
    <row r="46" spans="1:104">
      <c r="A46" s="168">
        <v>22</v>
      </c>
      <c r="B46" s="169" t="s">
        <v>144</v>
      </c>
      <c r="C46" s="170" t="s">
        <v>145</v>
      </c>
      <c r="D46" s="171" t="s">
        <v>146</v>
      </c>
      <c r="E46" s="172">
        <v>490</v>
      </c>
      <c r="F46" s="172"/>
      <c r="G46" s="173">
        <f>E46*F46</f>
        <v>0</v>
      </c>
      <c r="O46" s="167">
        <v>2</v>
      </c>
      <c r="AA46" s="145">
        <v>1</v>
      </c>
      <c r="AB46" s="145">
        <v>1</v>
      </c>
      <c r="AC46" s="145">
        <v>1</v>
      </c>
      <c r="AZ46" s="145">
        <v>1</v>
      </c>
      <c r="BA46" s="145">
        <f>IF(AZ46=1,G46,0)</f>
        <v>0</v>
      </c>
      <c r="BB46" s="145">
        <f>IF(AZ46=2,G46,0)</f>
        <v>0</v>
      </c>
      <c r="BC46" s="145">
        <f>IF(AZ46=3,G46,0)</f>
        <v>0</v>
      </c>
      <c r="BD46" s="145">
        <f>IF(AZ46=4,G46,0)</f>
        <v>0</v>
      </c>
      <c r="BE46" s="145">
        <f>IF(AZ46=5,G46,0)</f>
        <v>0</v>
      </c>
      <c r="CA46" s="174">
        <v>1</v>
      </c>
      <c r="CB46" s="174">
        <v>1</v>
      </c>
      <c r="CZ46" s="145">
        <v>3.6000000000000002E-4</v>
      </c>
    </row>
    <row r="47" spans="1:104">
      <c r="A47" s="175"/>
      <c r="B47" s="177"/>
      <c r="C47" s="221" t="s">
        <v>147</v>
      </c>
      <c r="D47" s="222"/>
      <c r="E47" s="178">
        <v>490</v>
      </c>
      <c r="F47" s="179"/>
      <c r="G47" s="180"/>
      <c r="M47" s="176" t="s">
        <v>147</v>
      </c>
      <c r="O47" s="167"/>
    </row>
    <row r="48" spans="1:104">
      <c r="A48" s="168">
        <v>23</v>
      </c>
      <c r="B48" s="169" t="s">
        <v>148</v>
      </c>
      <c r="C48" s="170" t="s">
        <v>149</v>
      </c>
      <c r="D48" s="171" t="s">
        <v>104</v>
      </c>
      <c r="E48" s="172">
        <v>732</v>
      </c>
      <c r="F48" s="172"/>
      <c r="G48" s="173">
        <f>E48*F48</f>
        <v>0</v>
      </c>
      <c r="O48" s="167">
        <v>2</v>
      </c>
      <c r="AA48" s="145">
        <v>1</v>
      </c>
      <c r="AB48" s="145">
        <v>1</v>
      </c>
      <c r="AC48" s="145">
        <v>1</v>
      </c>
      <c r="AZ48" s="145">
        <v>1</v>
      </c>
      <c r="BA48" s="145">
        <f>IF(AZ48=1,G48,0)</f>
        <v>0</v>
      </c>
      <c r="BB48" s="145">
        <f>IF(AZ48=2,G48,0)</f>
        <v>0</v>
      </c>
      <c r="BC48" s="145">
        <f>IF(AZ48=3,G48,0)</f>
        <v>0</v>
      </c>
      <c r="BD48" s="145">
        <f>IF(AZ48=4,G48,0)</f>
        <v>0</v>
      </c>
      <c r="BE48" s="145">
        <f>IF(AZ48=5,G48,0)</f>
        <v>0</v>
      </c>
      <c r="CA48" s="174">
        <v>1</v>
      </c>
      <c r="CB48" s="174">
        <v>1</v>
      </c>
      <c r="CZ48" s="145">
        <v>4.3999999999999997E-2</v>
      </c>
    </row>
    <row r="49" spans="1:104">
      <c r="A49" s="168">
        <v>24</v>
      </c>
      <c r="B49" s="169" t="s">
        <v>150</v>
      </c>
      <c r="C49" s="170" t="s">
        <v>151</v>
      </c>
      <c r="D49" s="171" t="s">
        <v>146</v>
      </c>
      <c r="E49" s="172">
        <v>490</v>
      </c>
      <c r="F49" s="172"/>
      <c r="G49" s="173">
        <f>E49*F49</f>
        <v>0</v>
      </c>
      <c r="O49" s="167">
        <v>2</v>
      </c>
      <c r="AA49" s="145">
        <v>1</v>
      </c>
      <c r="AB49" s="145">
        <v>1</v>
      </c>
      <c r="AC49" s="145">
        <v>1</v>
      </c>
      <c r="AZ49" s="145">
        <v>1</v>
      </c>
      <c r="BA49" s="145">
        <f>IF(AZ49=1,G49,0)</f>
        <v>0</v>
      </c>
      <c r="BB49" s="145">
        <f>IF(AZ49=2,G49,0)</f>
        <v>0</v>
      </c>
      <c r="BC49" s="145">
        <f>IF(AZ49=3,G49,0)</f>
        <v>0</v>
      </c>
      <c r="BD49" s="145">
        <f>IF(AZ49=4,G49,0)</f>
        <v>0</v>
      </c>
      <c r="BE49" s="145">
        <f>IF(AZ49=5,G49,0)</f>
        <v>0</v>
      </c>
      <c r="CA49" s="174">
        <v>1</v>
      </c>
      <c r="CB49" s="174">
        <v>1</v>
      </c>
      <c r="CZ49" s="145">
        <v>7.9710000000000003E-2</v>
      </c>
    </row>
    <row r="50" spans="1:104">
      <c r="A50" s="175"/>
      <c r="B50" s="177"/>
      <c r="C50" s="221" t="s">
        <v>147</v>
      </c>
      <c r="D50" s="222"/>
      <c r="E50" s="178">
        <v>490</v>
      </c>
      <c r="F50" s="179"/>
      <c r="G50" s="180"/>
      <c r="M50" s="176" t="s">
        <v>147</v>
      </c>
      <c r="O50" s="167"/>
    </row>
    <row r="51" spans="1:104">
      <c r="A51" s="168">
        <v>25</v>
      </c>
      <c r="B51" s="169" t="s">
        <v>152</v>
      </c>
      <c r="C51" s="170" t="s">
        <v>153</v>
      </c>
      <c r="D51" s="171" t="s">
        <v>146</v>
      </c>
      <c r="E51" s="172">
        <v>60</v>
      </c>
      <c r="F51" s="172"/>
      <c r="G51" s="173">
        <f>E51*F51</f>
        <v>0</v>
      </c>
      <c r="O51" s="167">
        <v>2</v>
      </c>
      <c r="AA51" s="145">
        <v>1</v>
      </c>
      <c r="AB51" s="145">
        <v>1</v>
      </c>
      <c r="AC51" s="145">
        <v>1</v>
      </c>
      <c r="AZ51" s="145">
        <v>1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74">
        <v>1</v>
      </c>
      <c r="CB51" s="174">
        <v>1</v>
      </c>
      <c r="CZ51" s="145">
        <v>0</v>
      </c>
    </row>
    <row r="52" spans="1:104">
      <c r="A52" s="168">
        <v>26</v>
      </c>
      <c r="B52" s="169" t="s">
        <v>154</v>
      </c>
      <c r="C52" s="170" t="s">
        <v>155</v>
      </c>
      <c r="D52" s="171" t="s">
        <v>146</v>
      </c>
      <c r="E52" s="172">
        <v>245</v>
      </c>
      <c r="F52" s="172"/>
      <c r="G52" s="173">
        <f>E52*F52</f>
        <v>0</v>
      </c>
      <c r="O52" s="167">
        <v>2</v>
      </c>
      <c r="AA52" s="145">
        <v>1</v>
      </c>
      <c r="AB52" s="145">
        <v>1</v>
      </c>
      <c r="AC52" s="145">
        <v>1</v>
      </c>
      <c r="AZ52" s="145">
        <v>1</v>
      </c>
      <c r="BA52" s="145">
        <f>IF(AZ52=1,G52,0)</f>
        <v>0</v>
      </c>
      <c r="BB52" s="145">
        <f>IF(AZ52=2,G52,0)</f>
        <v>0</v>
      </c>
      <c r="BC52" s="145">
        <f>IF(AZ52=3,G52,0)</f>
        <v>0</v>
      </c>
      <c r="BD52" s="145">
        <f>IF(AZ52=4,G52,0)</f>
        <v>0</v>
      </c>
      <c r="BE52" s="145">
        <f>IF(AZ52=5,G52,0)</f>
        <v>0</v>
      </c>
      <c r="CA52" s="174">
        <v>1</v>
      </c>
      <c r="CB52" s="174">
        <v>1</v>
      </c>
      <c r="CZ52" s="145">
        <v>0.18806</v>
      </c>
    </row>
    <row r="53" spans="1:104">
      <c r="A53" s="168">
        <v>27</v>
      </c>
      <c r="B53" s="169" t="s">
        <v>156</v>
      </c>
      <c r="C53" s="170" t="s">
        <v>157</v>
      </c>
      <c r="D53" s="171" t="s">
        <v>146</v>
      </c>
      <c r="E53" s="172">
        <v>6</v>
      </c>
      <c r="F53" s="172"/>
      <c r="G53" s="173">
        <f>E53*F53</f>
        <v>0</v>
      </c>
      <c r="O53" s="167">
        <v>2</v>
      </c>
      <c r="AA53" s="145">
        <v>1</v>
      </c>
      <c r="AB53" s="145">
        <v>1</v>
      </c>
      <c r="AC53" s="145">
        <v>1</v>
      </c>
      <c r="AZ53" s="145">
        <v>1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74">
        <v>1</v>
      </c>
      <c r="CB53" s="174">
        <v>1</v>
      </c>
      <c r="CZ53" s="145">
        <v>0</v>
      </c>
    </row>
    <row r="54" spans="1:104" ht="22.5">
      <c r="A54" s="168">
        <v>28</v>
      </c>
      <c r="B54" s="169" t="s">
        <v>158</v>
      </c>
      <c r="C54" s="170" t="s">
        <v>159</v>
      </c>
      <c r="D54" s="171" t="s">
        <v>160</v>
      </c>
      <c r="E54" s="172">
        <v>19.698799999999999</v>
      </c>
      <c r="F54" s="172"/>
      <c r="G54" s="173">
        <f>E54*F54</f>
        <v>0</v>
      </c>
      <c r="O54" s="167">
        <v>2</v>
      </c>
      <c r="AA54" s="145">
        <v>12</v>
      </c>
      <c r="AB54" s="145">
        <v>0</v>
      </c>
      <c r="AC54" s="145">
        <v>17</v>
      </c>
      <c r="AZ54" s="145">
        <v>1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12</v>
      </c>
      <c r="CB54" s="174">
        <v>0</v>
      </c>
      <c r="CZ54" s="145">
        <v>1</v>
      </c>
    </row>
    <row r="55" spans="1:104">
      <c r="A55" s="175"/>
      <c r="B55" s="177"/>
      <c r="C55" s="221" t="s">
        <v>161</v>
      </c>
      <c r="D55" s="222"/>
      <c r="E55" s="178">
        <v>19.698799999999999</v>
      </c>
      <c r="F55" s="179"/>
      <c r="G55" s="180"/>
      <c r="M55" s="176" t="s">
        <v>161</v>
      </c>
      <c r="O55" s="167"/>
    </row>
    <row r="56" spans="1:104" ht="22.5">
      <c r="A56" s="168">
        <v>29</v>
      </c>
      <c r="B56" s="169" t="s">
        <v>162</v>
      </c>
      <c r="C56" s="170" t="s">
        <v>163</v>
      </c>
      <c r="D56" s="171" t="s">
        <v>160</v>
      </c>
      <c r="E56" s="172">
        <v>188.49</v>
      </c>
      <c r="F56" s="172"/>
      <c r="G56" s="173">
        <f>E56*F56</f>
        <v>0</v>
      </c>
      <c r="O56" s="167">
        <v>2</v>
      </c>
      <c r="AA56" s="145">
        <v>12</v>
      </c>
      <c r="AB56" s="145">
        <v>0</v>
      </c>
      <c r="AC56" s="145">
        <v>64</v>
      </c>
      <c r="AZ56" s="145">
        <v>1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4">
        <v>12</v>
      </c>
      <c r="CB56" s="174">
        <v>0</v>
      </c>
      <c r="CZ56" s="145">
        <v>1</v>
      </c>
    </row>
    <row r="57" spans="1:104">
      <c r="A57" s="175"/>
      <c r="B57" s="177"/>
      <c r="C57" s="221" t="s">
        <v>164</v>
      </c>
      <c r="D57" s="222"/>
      <c r="E57" s="178">
        <v>188.49</v>
      </c>
      <c r="F57" s="179"/>
      <c r="G57" s="180"/>
      <c r="M57" s="176" t="s">
        <v>164</v>
      </c>
      <c r="O57" s="167"/>
    </row>
    <row r="58" spans="1:104" ht="22.5">
      <c r="A58" s="168">
        <v>30</v>
      </c>
      <c r="B58" s="169" t="s">
        <v>165</v>
      </c>
      <c r="C58" s="170" t="s">
        <v>166</v>
      </c>
      <c r="D58" s="171" t="s">
        <v>146</v>
      </c>
      <c r="E58" s="172">
        <v>186.85</v>
      </c>
      <c r="F58" s="172"/>
      <c r="G58" s="173">
        <f>E58*F58</f>
        <v>0</v>
      </c>
      <c r="O58" s="167">
        <v>2</v>
      </c>
      <c r="AA58" s="145">
        <v>12</v>
      </c>
      <c r="AB58" s="145">
        <v>0</v>
      </c>
      <c r="AC58" s="145">
        <v>76</v>
      </c>
      <c r="AZ58" s="145">
        <v>1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4">
        <v>12</v>
      </c>
      <c r="CB58" s="174">
        <v>0</v>
      </c>
      <c r="CZ58" s="145">
        <v>9.5000000000000001E-2</v>
      </c>
    </row>
    <row r="59" spans="1:104">
      <c r="A59" s="175"/>
      <c r="B59" s="177"/>
      <c r="C59" s="221" t="s">
        <v>167</v>
      </c>
      <c r="D59" s="222"/>
      <c r="E59" s="178">
        <v>186.85</v>
      </c>
      <c r="F59" s="179"/>
      <c r="G59" s="180"/>
      <c r="M59" s="176" t="s">
        <v>167</v>
      </c>
      <c r="O59" s="167"/>
    </row>
    <row r="60" spans="1:104" ht="22.5">
      <c r="A60" s="168">
        <v>31</v>
      </c>
      <c r="B60" s="169" t="s">
        <v>168</v>
      </c>
      <c r="C60" s="170" t="s">
        <v>169</v>
      </c>
      <c r="D60" s="171" t="s">
        <v>146</v>
      </c>
      <c r="E60" s="172">
        <v>60.6</v>
      </c>
      <c r="F60" s="172"/>
      <c r="G60" s="173">
        <f>E60*F60</f>
        <v>0</v>
      </c>
      <c r="O60" s="167">
        <v>2</v>
      </c>
      <c r="AA60" s="145">
        <v>12</v>
      </c>
      <c r="AB60" s="145">
        <v>0</v>
      </c>
      <c r="AC60" s="145">
        <v>82</v>
      </c>
      <c r="AZ60" s="145">
        <v>1</v>
      </c>
      <c r="BA60" s="145">
        <f>IF(AZ60=1,G60,0)</f>
        <v>0</v>
      </c>
      <c r="BB60" s="145">
        <f>IF(AZ60=2,G60,0)</f>
        <v>0</v>
      </c>
      <c r="BC60" s="145">
        <f>IF(AZ60=3,G60,0)</f>
        <v>0</v>
      </c>
      <c r="BD60" s="145">
        <f>IF(AZ60=4,G60,0)</f>
        <v>0</v>
      </c>
      <c r="BE60" s="145">
        <f>IF(AZ60=5,G60,0)</f>
        <v>0</v>
      </c>
      <c r="CA60" s="174">
        <v>12</v>
      </c>
      <c r="CB60" s="174">
        <v>0</v>
      </c>
      <c r="CZ60" s="145">
        <v>9.5000000000000001E-2</v>
      </c>
    </row>
    <row r="61" spans="1:104">
      <c r="A61" s="175"/>
      <c r="B61" s="177"/>
      <c r="C61" s="221" t="s">
        <v>170</v>
      </c>
      <c r="D61" s="222"/>
      <c r="E61" s="178">
        <v>60.6</v>
      </c>
      <c r="F61" s="179"/>
      <c r="G61" s="180"/>
      <c r="M61" s="176" t="s">
        <v>170</v>
      </c>
      <c r="O61" s="167"/>
    </row>
    <row r="62" spans="1:104" ht="22.5">
      <c r="A62" s="168">
        <v>32</v>
      </c>
      <c r="B62" s="169" t="s">
        <v>171</v>
      </c>
      <c r="C62" s="170" t="s">
        <v>172</v>
      </c>
      <c r="D62" s="171" t="s">
        <v>104</v>
      </c>
      <c r="E62" s="172">
        <v>488.22</v>
      </c>
      <c r="F62" s="172"/>
      <c r="G62" s="173">
        <f>E62*F62</f>
        <v>0</v>
      </c>
      <c r="O62" s="167">
        <v>2</v>
      </c>
      <c r="AA62" s="145">
        <v>12</v>
      </c>
      <c r="AB62" s="145">
        <v>0</v>
      </c>
      <c r="AC62" s="145">
        <v>86</v>
      </c>
      <c r="AZ62" s="145">
        <v>1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12</v>
      </c>
      <c r="CB62" s="174">
        <v>0</v>
      </c>
      <c r="CZ62" s="145">
        <v>0.184</v>
      </c>
    </row>
    <row r="63" spans="1:104">
      <c r="A63" s="175"/>
      <c r="B63" s="177"/>
      <c r="C63" s="221" t="s">
        <v>173</v>
      </c>
      <c r="D63" s="222"/>
      <c r="E63" s="178">
        <v>488.22</v>
      </c>
      <c r="F63" s="179"/>
      <c r="G63" s="180"/>
      <c r="M63" s="176" t="s">
        <v>173</v>
      </c>
      <c r="O63" s="167"/>
    </row>
    <row r="64" spans="1:104">
      <c r="A64" s="168">
        <v>33</v>
      </c>
      <c r="B64" s="169" t="s">
        <v>174</v>
      </c>
      <c r="C64" s="170" t="s">
        <v>175</v>
      </c>
      <c r="D64" s="171" t="s">
        <v>121</v>
      </c>
      <c r="E64" s="172">
        <v>4</v>
      </c>
      <c r="F64" s="172"/>
      <c r="G64" s="173">
        <f>E64*F64</f>
        <v>0</v>
      </c>
      <c r="O64" s="167">
        <v>2</v>
      </c>
      <c r="AA64" s="145">
        <v>12</v>
      </c>
      <c r="AB64" s="145">
        <v>0</v>
      </c>
      <c r="AC64" s="145">
        <v>51</v>
      </c>
      <c r="AZ64" s="145">
        <v>1</v>
      </c>
      <c r="BA64" s="145">
        <f>IF(AZ64=1,G64,0)</f>
        <v>0</v>
      </c>
      <c r="BB64" s="145">
        <f>IF(AZ64=2,G64,0)</f>
        <v>0</v>
      </c>
      <c r="BC64" s="145">
        <f>IF(AZ64=3,G64,0)</f>
        <v>0</v>
      </c>
      <c r="BD64" s="145">
        <f>IF(AZ64=4,G64,0)</f>
        <v>0</v>
      </c>
      <c r="BE64" s="145">
        <f>IF(AZ64=5,G64,0)</f>
        <v>0</v>
      </c>
      <c r="CA64" s="174">
        <v>12</v>
      </c>
      <c r="CB64" s="174">
        <v>0</v>
      </c>
      <c r="CZ64" s="145">
        <v>0</v>
      </c>
    </row>
    <row r="65" spans="1:104">
      <c r="A65" s="168">
        <v>34</v>
      </c>
      <c r="B65" s="169" t="s">
        <v>176</v>
      </c>
      <c r="C65" s="170" t="s">
        <v>177</v>
      </c>
      <c r="D65" s="171" t="s">
        <v>124</v>
      </c>
      <c r="E65" s="172">
        <v>1216.80881</v>
      </c>
      <c r="F65" s="172"/>
      <c r="G65" s="173">
        <f>E65*F65</f>
        <v>0</v>
      </c>
      <c r="O65" s="167">
        <v>2</v>
      </c>
      <c r="AA65" s="145">
        <v>7</v>
      </c>
      <c r="AB65" s="145">
        <v>1</v>
      </c>
      <c r="AC65" s="145">
        <v>2</v>
      </c>
      <c r="AZ65" s="145">
        <v>1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74">
        <v>7</v>
      </c>
      <c r="CB65" s="174">
        <v>1</v>
      </c>
      <c r="CZ65" s="145">
        <v>0</v>
      </c>
    </row>
    <row r="66" spans="1:104">
      <c r="A66" s="181"/>
      <c r="B66" s="182" t="s">
        <v>77</v>
      </c>
      <c r="C66" s="183" t="str">
        <f>CONCATENATE(B33," ",C33)</f>
        <v>59 Dlažby a předlažby komunikací</v>
      </c>
      <c r="D66" s="184"/>
      <c r="E66" s="185"/>
      <c r="F66" s="186"/>
      <c r="G66" s="187">
        <f>SUM(G33:G65)</f>
        <v>0</v>
      </c>
      <c r="O66" s="167">
        <v>4</v>
      </c>
      <c r="BA66" s="188">
        <f>SUM(BA33:BA65)</f>
        <v>0</v>
      </c>
      <c r="BB66" s="188">
        <f>SUM(BB33:BB65)</f>
        <v>0</v>
      </c>
      <c r="BC66" s="188">
        <f>SUM(BC33:BC65)</f>
        <v>0</v>
      </c>
      <c r="BD66" s="188">
        <f>SUM(BD33:BD65)</f>
        <v>0</v>
      </c>
      <c r="BE66" s="188">
        <f>SUM(BE33:BE65)</f>
        <v>0</v>
      </c>
    </row>
    <row r="67" spans="1:104">
      <c r="A67" s="160" t="s">
        <v>73</v>
      </c>
      <c r="B67" s="161" t="s">
        <v>178</v>
      </c>
      <c r="C67" s="162" t="s">
        <v>179</v>
      </c>
      <c r="D67" s="163"/>
      <c r="E67" s="164"/>
      <c r="F67" s="164"/>
      <c r="G67" s="165"/>
      <c r="H67" s="166"/>
      <c r="I67" s="166"/>
      <c r="O67" s="167">
        <v>1</v>
      </c>
    </row>
    <row r="68" spans="1:104">
      <c r="A68" s="168">
        <v>35</v>
      </c>
      <c r="B68" s="169" t="s">
        <v>180</v>
      </c>
      <c r="C68" s="170" t="s">
        <v>181</v>
      </c>
      <c r="D68" s="171" t="s">
        <v>85</v>
      </c>
      <c r="E68" s="172">
        <v>3.5</v>
      </c>
      <c r="F68" s="172"/>
      <c r="G68" s="173">
        <f>E68*F68</f>
        <v>0</v>
      </c>
      <c r="O68" s="167">
        <v>2</v>
      </c>
      <c r="AA68" s="145">
        <v>1</v>
      </c>
      <c r="AB68" s="145">
        <v>1</v>
      </c>
      <c r="AC68" s="145">
        <v>1</v>
      </c>
      <c r="AZ68" s="145">
        <v>1</v>
      </c>
      <c r="BA68" s="145">
        <f>IF(AZ68=1,G68,0)</f>
        <v>0</v>
      </c>
      <c r="BB68" s="145">
        <f>IF(AZ68=2,G68,0)</f>
        <v>0</v>
      </c>
      <c r="BC68" s="145">
        <f>IF(AZ68=3,G68,0)</f>
        <v>0</v>
      </c>
      <c r="BD68" s="145">
        <f>IF(AZ68=4,G68,0)</f>
        <v>0</v>
      </c>
      <c r="BE68" s="145">
        <f>IF(AZ68=5,G68,0)</f>
        <v>0</v>
      </c>
      <c r="CA68" s="174">
        <v>1</v>
      </c>
      <c r="CB68" s="174">
        <v>1</v>
      </c>
      <c r="CZ68" s="145">
        <v>0</v>
      </c>
    </row>
    <row r="69" spans="1:104">
      <c r="A69" s="168">
        <v>36</v>
      </c>
      <c r="B69" s="169" t="s">
        <v>182</v>
      </c>
      <c r="C69" s="170" t="s">
        <v>183</v>
      </c>
      <c r="D69" s="171" t="s">
        <v>85</v>
      </c>
      <c r="E69" s="172">
        <v>5.0339999999999998</v>
      </c>
      <c r="F69" s="172"/>
      <c r="G69" s="173">
        <f>E69*F69</f>
        <v>0</v>
      </c>
      <c r="O69" s="167">
        <v>2</v>
      </c>
      <c r="AA69" s="145">
        <v>1</v>
      </c>
      <c r="AB69" s="145">
        <v>1</v>
      </c>
      <c r="AC69" s="145">
        <v>1</v>
      </c>
      <c r="AZ69" s="145">
        <v>1</v>
      </c>
      <c r="BA69" s="145">
        <f>IF(AZ69=1,G69,0)</f>
        <v>0</v>
      </c>
      <c r="BB69" s="145">
        <f>IF(AZ69=2,G69,0)</f>
        <v>0</v>
      </c>
      <c r="BC69" s="145">
        <f>IF(AZ69=3,G69,0)</f>
        <v>0</v>
      </c>
      <c r="BD69" s="145">
        <f>IF(AZ69=4,G69,0)</f>
        <v>0</v>
      </c>
      <c r="BE69" s="145">
        <f>IF(AZ69=5,G69,0)</f>
        <v>0</v>
      </c>
      <c r="CA69" s="174">
        <v>1</v>
      </c>
      <c r="CB69" s="174">
        <v>1</v>
      </c>
      <c r="CZ69" s="145">
        <v>2.512</v>
      </c>
    </row>
    <row r="70" spans="1:104">
      <c r="A70" s="175"/>
      <c r="B70" s="177"/>
      <c r="C70" s="221" t="s">
        <v>184</v>
      </c>
      <c r="D70" s="222"/>
      <c r="E70" s="178">
        <v>0.78400000000000003</v>
      </c>
      <c r="F70" s="179"/>
      <c r="G70" s="180"/>
      <c r="M70" s="176" t="s">
        <v>184</v>
      </c>
      <c r="O70" s="167"/>
    </row>
    <row r="71" spans="1:104">
      <c r="A71" s="175"/>
      <c r="B71" s="177"/>
      <c r="C71" s="221" t="s">
        <v>185</v>
      </c>
      <c r="D71" s="222"/>
      <c r="E71" s="178">
        <v>4.25</v>
      </c>
      <c r="F71" s="179"/>
      <c r="G71" s="180"/>
      <c r="M71" s="176" t="s">
        <v>185</v>
      </c>
      <c r="O71" s="167"/>
    </row>
    <row r="72" spans="1:104">
      <c r="A72" s="168">
        <v>37</v>
      </c>
      <c r="B72" s="169" t="s">
        <v>186</v>
      </c>
      <c r="C72" s="170" t="s">
        <v>187</v>
      </c>
      <c r="D72" s="171" t="s">
        <v>85</v>
      </c>
      <c r="E72" s="172">
        <v>2.2999999999999998</v>
      </c>
      <c r="F72" s="172"/>
      <c r="G72" s="173">
        <f>E72*F72</f>
        <v>0</v>
      </c>
      <c r="O72" s="167">
        <v>2</v>
      </c>
      <c r="AA72" s="145">
        <v>1</v>
      </c>
      <c r="AB72" s="145">
        <v>1</v>
      </c>
      <c r="AC72" s="145">
        <v>1</v>
      </c>
      <c r="AZ72" s="145">
        <v>1</v>
      </c>
      <c r="BA72" s="145">
        <f>IF(AZ72=1,G72,0)</f>
        <v>0</v>
      </c>
      <c r="BB72" s="145">
        <f>IF(AZ72=2,G72,0)</f>
        <v>0</v>
      </c>
      <c r="BC72" s="145">
        <f>IF(AZ72=3,G72,0)</f>
        <v>0</v>
      </c>
      <c r="BD72" s="145">
        <f>IF(AZ72=4,G72,0)</f>
        <v>0</v>
      </c>
      <c r="BE72" s="145">
        <f>IF(AZ72=5,G72,0)</f>
        <v>0</v>
      </c>
      <c r="CA72" s="174">
        <v>1</v>
      </c>
      <c r="CB72" s="174">
        <v>1</v>
      </c>
      <c r="CZ72" s="145">
        <v>2.0880000000000001</v>
      </c>
    </row>
    <row r="73" spans="1:104">
      <c r="A73" s="168">
        <v>38</v>
      </c>
      <c r="B73" s="169" t="s">
        <v>188</v>
      </c>
      <c r="C73" s="170" t="s">
        <v>189</v>
      </c>
      <c r="D73" s="171" t="s">
        <v>121</v>
      </c>
      <c r="E73" s="172">
        <v>4</v>
      </c>
      <c r="F73" s="172"/>
      <c r="G73" s="173">
        <f>E73*F73</f>
        <v>0</v>
      </c>
      <c r="O73" s="167">
        <v>2</v>
      </c>
      <c r="AA73" s="145">
        <v>1</v>
      </c>
      <c r="AB73" s="145">
        <v>1</v>
      </c>
      <c r="AC73" s="145">
        <v>1</v>
      </c>
      <c r="AZ73" s="145">
        <v>1</v>
      </c>
      <c r="BA73" s="145">
        <f>IF(AZ73=1,G73,0)</f>
        <v>0</v>
      </c>
      <c r="BB73" s="145">
        <f>IF(AZ73=2,G73,0)</f>
        <v>0</v>
      </c>
      <c r="BC73" s="145">
        <f>IF(AZ73=3,G73,0)</f>
        <v>0</v>
      </c>
      <c r="BD73" s="145">
        <f>IF(AZ73=4,G73,0)</f>
        <v>0</v>
      </c>
      <c r="BE73" s="145">
        <f>IF(AZ73=5,G73,0)</f>
        <v>0</v>
      </c>
      <c r="CA73" s="174">
        <v>1</v>
      </c>
      <c r="CB73" s="174">
        <v>1</v>
      </c>
      <c r="CZ73" s="145">
        <v>3.0000000000000001E-3</v>
      </c>
    </row>
    <row r="74" spans="1:104">
      <c r="A74" s="168">
        <v>39</v>
      </c>
      <c r="B74" s="169" t="s">
        <v>190</v>
      </c>
      <c r="C74" s="170" t="s">
        <v>191</v>
      </c>
      <c r="D74" s="171" t="s">
        <v>146</v>
      </c>
      <c r="E74" s="172">
        <v>11</v>
      </c>
      <c r="F74" s="172"/>
      <c r="G74" s="173">
        <f>E74*F74</f>
        <v>0</v>
      </c>
      <c r="O74" s="167">
        <v>2</v>
      </c>
      <c r="AA74" s="145">
        <v>1</v>
      </c>
      <c r="AB74" s="145">
        <v>1</v>
      </c>
      <c r="AC74" s="145">
        <v>1</v>
      </c>
      <c r="AZ74" s="145">
        <v>1</v>
      </c>
      <c r="BA74" s="145">
        <f>IF(AZ74=1,G74,0)</f>
        <v>0</v>
      </c>
      <c r="BB74" s="145">
        <f>IF(AZ74=2,G74,0)</f>
        <v>0</v>
      </c>
      <c r="BC74" s="145">
        <f>IF(AZ74=3,G74,0)</f>
        <v>0</v>
      </c>
      <c r="BD74" s="145">
        <f>IF(AZ74=4,G74,0)</f>
        <v>0</v>
      </c>
      <c r="BE74" s="145">
        <f>IF(AZ74=5,G74,0)</f>
        <v>0</v>
      </c>
      <c r="CA74" s="174">
        <v>1</v>
      </c>
      <c r="CB74" s="174">
        <v>1</v>
      </c>
      <c r="CZ74" s="145">
        <v>0</v>
      </c>
    </row>
    <row r="75" spans="1:104">
      <c r="A75" s="168">
        <v>40</v>
      </c>
      <c r="B75" s="169" t="s">
        <v>192</v>
      </c>
      <c r="C75" s="170" t="s">
        <v>193</v>
      </c>
      <c r="D75" s="171" t="s">
        <v>121</v>
      </c>
      <c r="E75" s="172">
        <v>16</v>
      </c>
      <c r="F75" s="172"/>
      <c r="G75" s="173">
        <f>E75*F75</f>
        <v>0</v>
      </c>
      <c r="O75" s="167">
        <v>2</v>
      </c>
      <c r="AA75" s="145">
        <v>1</v>
      </c>
      <c r="AB75" s="145">
        <v>1</v>
      </c>
      <c r="AC75" s="145">
        <v>1</v>
      </c>
      <c r="AZ75" s="145">
        <v>1</v>
      </c>
      <c r="BA75" s="145">
        <f>IF(AZ75=1,G75,0)</f>
        <v>0</v>
      </c>
      <c r="BB75" s="145">
        <f>IF(AZ75=2,G75,0)</f>
        <v>0</v>
      </c>
      <c r="BC75" s="145">
        <f>IF(AZ75=3,G75,0)</f>
        <v>0</v>
      </c>
      <c r="BD75" s="145">
        <f>IF(AZ75=4,G75,0)</f>
        <v>0</v>
      </c>
      <c r="BE75" s="145">
        <f>IF(AZ75=5,G75,0)</f>
        <v>0</v>
      </c>
      <c r="CA75" s="174">
        <v>1</v>
      </c>
      <c r="CB75" s="174">
        <v>1</v>
      </c>
      <c r="CZ75" s="145">
        <v>0</v>
      </c>
    </row>
    <row r="76" spans="1:104">
      <c r="A76" s="175"/>
      <c r="B76" s="177"/>
      <c r="C76" s="221" t="s">
        <v>194</v>
      </c>
      <c r="D76" s="222"/>
      <c r="E76" s="178">
        <v>16</v>
      </c>
      <c r="F76" s="179"/>
      <c r="G76" s="180"/>
      <c r="M76" s="176" t="s">
        <v>194</v>
      </c>
      <c r="O76" s="167"/>
    </row>
    <row r="77" spans="1:104">
      <c r="A77" s="168">
        <v>41</v>
      </c>
      <c r="B77" s="169" t="s">
        <v>195</v>
      </c>
      <c r="C77" s="170" t="s">
        <v>196</v>
      </c>
      <c r="D77" s="171" t="s">
        <v>121</v>
      </c>
      <c r="E77" s="172">
        <v>4</v>
      </c>
      <c r="F77" s="172"/>
      <c r="G77" s="173">
        <f t="shared" ref="G77:G82" si="0">E77*F77</f>
        <v>0</v>
      </c>
      <c r="O77" s="167">
        <v>2</v>
      </c>
      <c r="AA77" s="145">
        <v>1</v>
      </c>
      <c r="AB77" s="145">
        <v>1</v>
      </c>
      <c r="AC77" s="145">
        <v>1</v>
      </c>
      <c r="AZ77" s="145">
        <v>1</v>
      </c>
      <c r="BA77" s="145">
        <f t="shared" ref="BA77:BA82" si="1">IF(AZ77=1,G77,0)</f>
        <v>0</v>
      </c>
      <c r="BB77" s="145">
        <f t="shared" ref="BB77:BB82" si="2">IF(AZ77=2,G77,0)</f>
        <v>0</v>
      </c>
      <c r="BC77" s="145">
        <f t="shared" ref="BC77:BC82" si="3">IF(AZ77=3,G77,0)</f>
        <v>0</v>
      </c>
      <c r="BD77" s="145">
        <f t="shared" ref="BD77:BD82" si="4">IF(AZ77=4,G77,0)</f>
        <v>0</v>
      </c>
      <c r="BE77" s="145">
        <f t="shared" ref="BE77:BE82" si="5">IF(AZ77=5,G77,0)</f>
        <v>0</v>
      </c>
      <c r="CA77" s="174">
        <v>1</v>
      </c>
      <c r="CB77" s="174">
        <v>1</v>
      </c>
      <c r="CZ77" s="145">
        <v>0.34100000000000003</v>
      </c>
    </row>
    <row r="78" spans="1:104">
      <c r="A78" s="168">
        <v>42</v>
      </c>
      <c r="B78" s="169" t="s">
        <v>197</v>
      </c>
      <c r="C78" s="170" t="s">
        <v>198</v>
      </c>
      <c r="D78" s="171" t="s">
        <v>121</v>
      </c>
      <c r="E78" s="172">
        <v>4</v>
      </c>
      <c r="F78" s="172"/>
      <c r="G78" s="173">
        <f t="shared" si="0"/>
        <v>0</v>
      </c>
      <c r="O78" s="167">
        <v>2</v>
      </c>
      <c r="AA78" s="145">
        <v>1</v>
      </c>
      <c r="AB78" s="145">
        <v>1</v>
      </c>
      <c r="AC78" s="145">
        <v>1</v>
      </c>
      <c r="AZ78" s="145">
        <v>1</v>
      </c>
      <c r="BA78" s="145">
        <f t="shared" si="1"/>
        <v>0</v>
      </c>
      <c r="BB78" s="145">
        <f t="shared" si="2"/>
        <v>0</v>
      </c>
      <c r="BC78" s="145">
        <f t="shared" si="3"/>
        <v>0</v>
      </c>
      <c r="BD78" s="145">
        <f t="shared" si="4"/>
        <v>0</v>
      </c>
      <c r="BE78" s="145">
        <f t="shared" si="5"/>
        <v>0</v>
      </c>
      <c r="CA78" s="174">
        <v>1</v>
      </c>
      <c r="CB78" s="174">
        <v>1</v>
      </c>
      <c r="CZ78" s="145">
        <v>8.9999999999999993E-3</v>
      </c>
    </row>
    <row r="79" spans="1:104">
      <c r="A79" s="168">
        <v>43</v>
      </c>
      <c r="B79" s="169" t="s">
        <v>199</v>
      </c>
      <c r="C79" s="170" t="s">
        <v>200</v>
      </c>
      <c r="D79" s="171" t="s">
        <v>121</v>
      </c>
      <c r="E79" s="172">
        <v>9</v>
      </c>
      <c r="F79" s="172"/>
      <c r="G79" s="173">
        <f t="shared" si="0"/>
        <v>0</v>
      </c>
      <c r="O79" s="167">
        <v>2</v>
      </c>
      <c r="AA79" s="145">
        <v>1</v>
      </c>
      <c r="AB79" s="145">
        <v>1</v>
      </c>
      <c r="AC79" s="145">
        <v>1</v>
      </c>
      <c r="AZ79" s="145">
        <v>1</v>
      </c>
      <c r="BA79" s="145">
        <f t="shared" si="1"/>
        <v>0</v>
      </c>
      <c r="BB79" s="145">
        <f t="shared" si="2"/>
        <v>0</v>
      </c>
      <c r="BC79" s="145">
        <f t="shared" si="3"/>
        <v>0</v>
      </c>
      <c r="BD79" s="145">
        <f t="shared" si="4"/>
        <v>0</v>
      </c>
      <c r="BE79" s="145">
        <f t="shared" si="5"/>
        <v>0</v>
      </c>
      <c r="CA79" s="174">
        <v>1</v>
      </c>
      <c r="CB79" s="174">
        <v>1</v>
      </c>
      <c r="CZ79" s="145">
        <v>0.43099999999999999</v>
      </c>
    </row>
    <row r="80" spans="1:104">
      <c r="A80" s="168">
        <v>44</v>
      </c>
      <c r="B80" s="169" t="s">
        <v>201</v>
      </c>
      <c r="C80" s="170" t="s">
        <v>202</v>
      </c>
      <c r="D80" s="171" t="s">
        <v>121</v>
      </c>
      <c r="E80" s="172">
        <v>16</v>
      </c>
      <c r="F80" s="172"/>
      <c r="G80" s="173">
        <f t="shared" si="0"/>
        <v>0</v>
      </c>
      <c r="O80" s="167">
        <v>2</v>
      </c>
      <c r="AA80" s="145">
        <v>1</v>
      </c>
      <c r="AB80" s="145">
        <v>1</v>
      </c>
      <c r="AC80" s="145">
        <v>1</v>
      </c>
      <c r="AZ80" s="145">
        <v>1</v>
      </c>
      <c r="BA80" s="145">
        <f t="shared" si="1"/>
        <v>0</v>
      </c>
      <c r="BB80" s="145">
        <f t="shared" si="2"/>
        <v>0</v>
      </c>
      <c r="BC80" s="145">
        <f t="shared" si="3"/>
        <v>0</v>
      </c>
      <c r="BD80" s="145">
        <f t="shared" si="4"/>
        <v>0</v>
      </c>
      <c r="BE80" s="145">
        <f t="shared" si="5"/>
        <v>0</v>
      </c>
      <c r="CA80" s="174">
        <v>1</v>
      </c>
      <c r="CB80" s="174">
        <v>1</v>
      </c>
      <c r="CZ80" s="145">
        <v>0.31508000000000003</v>
      </c>
    </row>
    <row r="81" spans="1:104">
      <c r="A81" s="168">
        <v>45</v>
      </c>
      <c r="B81" s="169" t="s">
        <v>203</v>
      </c>
      <c r="C81" s="170" t="s">
        <v>204</v>
      </c>
      <c r="D81" s="171" t="s">
        <v>76</v>
      </c>
      <c r="E81" s="172">
        <v>4</v>
      </c>
      <c r="F81" s="172"/>
      <c r="G81" s="173">
        <f t="shared" si="0"/>
        <v>0</v>
      </c>
      <c r="O81" s="167">
        <v>2</v>
      </c>
      <c r="AA81" s="145">
        <v>1</v>
      </c>
      <c r="AB81" s="145">
        <v>0</v>
      </c>
      <c r="AC81" s="145">
        <v>0</v>
      </c>
      <c r="AZ81" s="145">
        <v>1</v>
      </c>
      <c r="BA81" s="145">
        <f t="shared" si="1"/>
        <v>0</v>
      </c>
      <c r="BB81" s="145">
        <f t="shared" si="2"/>
        <v>0</v>
      </c>
      <c r="BC81" s="145">
        <f t="shared" si="3"/>
        <v>0</v>
      </c>
      <c r="BD81" s="145">
        <f t="shared" si="4"/>
        <v>0</v>
      </c>
      <c r="BE81" s="145">
        <f t="shared" si="5"/>
        <v>0</v>
      </c>
      <c r="CA81" s="174">
        <v>1</v>
      </c>
      <c r="CB81" s="174">
        <v>0</v>
      </c>
      <c r="CZ81" s="145">
        <v>0</v>
      </c>
    </row>
    <row r="82" spans="1:104">
      <c r="A82" s="168">
        <v>46</v>
      </c>
      <c r="B82" s="169" t="s">
        <v>205</v>
      </c>
      <c r="C82" s="170" t="s">
        <v>206</v>
      </c>
      <c r="D82" s="171" t="s">
        <v>121</v>
      </c>
      <c r="E82" s="172">
        <v>16</v>
      </c>
      <c r="F82" s="172"/>
      <c r="G82" s="173">
        <f t="shared" si="0"/>
        <v>0</v>
      </c>
      <c r="O82" s="167">
        <v>2</v>
      </c>
      <c r="AA82" s="145">
        <v>3</v>
      </c>
      <c r="AB82" s="145">
        <v>0</v>
      </c>
      <c r="AC82" s="145" t="s">
        <v>205</v>
      </c>
      <c r="AZ82" s="145">
        <v>1</v>
      </c>
      <c r="BA82" s="145">
        <f t="shared" si="1"/>
        <v>0</v>
      </c>
      <c r="BB82" s="145">
        <f t="shared" si="2"/>
        <v>0</v>
      </c>
      <c r="BC82" s="145">
        <f t="shared" si="3"/>
        <v>0</v>
      </c>
      <c r="BD82" s="145">
        <f t="shared" si="4"/>
        <v>0</v>
      </c>
      <c r="BE82" s="145">
        <f t="shared" si="5"/>
        <v>0</v>
      </c>
      <c r="CA82" s="174">
        <v>3</v>
      </c>
      <c r="CB82" s="174">
        <v>0</v>
      </c>
      <c r="CZ82" s="145">
        <v>1.66E-3</v>
      </c>
    </row>
    <row r="83" spans="1:104">
      <c r="A83" s="175"/>
      <c r="B83" s="177"/>
      <c r="C83" s="221" t="s">
        <v>194</v>
      </c>
      <c r="D83" s="222"/>
      <c r="E83" s="178">
        <v>16</v>
      </c>
      <c r="F83" s="179"/>
      <c r="G83" s="180"/>
      <c r="M83" s="176" t="s">
        <v>194</v>
      </c>
      <c r="O83" s="167"/>
    </row>
    <row r="84" spans="1:104" ht="22.5">
      <c r="A84" s="168">
        <v>47</v>
      </c>
      <c r="B84" s="169" t="s">
        <v>207</v>
      </c>
      <c r="C84" s="170" t="s">
        <v>208</v>
      </c>
      <c r="D84" s="171" t="s">
        <v>121</v>
      </c>
      <c r="E84" s="172">
        <v>30</v>
      </c>
      <c r="F84" s="172"/>
      <c r="G84" s="173">
        <f t="shared" ref="G84:G92" si="6">E84*F84</f>
        <v>0</v>
      </c>
      <c r="O84" s="167">
        <v>2</v>
      </c>
      <c r="AA84" s="145">
        <v>3</v>
      </c>
      <c r="AB84" s="145">
        <v>1</v>
      </c>
      <c r="AC84" s="145">
        <v>59213110</v>
      </c>
      <c r="AZ84" s="145">
        <v>1</v>
      </c>
      <c r="BA84" s="145">
        <f t="shared" ref="BA84:BA92" si="7">IF(AZ84=1,G84,0)</f>
        <v>0</v>
      </c>
      <c r="BB84" s="145">
        <f t="shared" ref="BB84:BB92" si="8">IF(AZ84=2,G84,0)</f>
        <v>0</v>
      </c>
      <c r="BC84" s="145">
        <f t="shared" ref="BC84:BC92" si="9">IF(AZ84=3,G84,0)</f>
        <v>0</v>
      </c>
      <c r="BD84" s="145">
        <f t="shared" ref="BD84:BD92" si="10">IF(AZ84=4,G84,0)</f>
        <v>0</v>
      </c>
      <c r="BE84" s="145">
        <f t="shared" ref="BE84:BE92" si="11">IF(AZ84=5,G84,0)</f>
        <v>0</v>
      </c>
      <c r="CA84" s="174">
        <v>3</v>
      </c>
      <c r="CB84" s="174">
        <v>1</v>
      </c>
      <c r="CZ84" s="145">
        <v>4.4999999999999998E-2</v>
      </c>
    </row>
    <row r="85" spans="1:104">
      <c r="A85" s="168">
        <v>48</v>
      </c>
      <c r="B85" s="169" t="s">
        <v>209</v>
      </c>
      <c r="C85" s="170" t="s">
        <v>210</v>
      </c>
      <c r="D85" s="171" t="s">
        <v>121</v>
      </c>
      <c r="E85" s="172">
        <v>60</v>
      </c>
      <c r="F85" s="172"/>
      <c r="G85" s="173">
        <f t="shared" si="6"/>
        <v>0</v>
      </c>
      <c r="O85" s="167">
        <v>2</v>
      </c>
      <c r="AA85" s="145">
        <v>3</v>
      </c>
      <c r="AB85" s="145">
        <v>1</v>
      </c>
      <c r="AC85" s="145">
        <v>59213235</v>
      </c>
      <c r="AZ85" s="145">
        <v>1</v>
      </c>
      <c r="BA85" s="145">
        <f t="shared" si="7"/>
        <v>0</v>
      </c>
      <c r="BB85" s="145">
        <f t="shared" si="8"/>
        <v>0</v>
      </c>
      <c r="BC85" s="145">
        <f t="shared" si="9"/>
        <v>0</v>
      </c>
      <c r="BD85" s="145">
        <f t="shared" si="10"/>
        <v>0</v>
      </c>
      <c r="BE85" s="145">
        <f t="shared" si="11"/>
        <v>0</v>
      </c>
      <c r="CA85" s="174">
        <v>3</v>
      </c>
      <c r="CB85" s="174">
        <v>1</v>
      </c>
      <c r="CZ85" s="145">
        <v>7.0000000000000001E-3</v>
      </c>
    </row>
    <row r="86" spans="1:104">
      <c r="A86" s="168">
        <v>49</v>
      </c>
      <c r="B86" s="169" t="s">
        <v>211</v>
      </c>
      <c r="C86" s="170" t="s">
        <v>212</v>
      </c>
      <c r="D86" s="171" t="s">
        <v>76</v>
      </c>
      <c r="E86" s="172">
        <v>6</v>
      </c>
      <c r="F86" s="172"/>
      <c r="G86" s="173">
        <f t="shared" si="6"/>
        <v>0</v>
      </c>
      <c r="O86" s="167">
        <v>2</v>
      </c>
      <c r="AA86" s="145">
        <v>3</v>
      </c>
      <c r="AB86" s="145">
        <v>1</v>
      </c>
      <c r="AC86" s="145" t="s">
        <v>211</v>
      </c>
      <c r="AZ86" s="145">
        <v>1</v>
      </c>
      <c r="BA86" s="145">
        <f t="shared" si="7"/>
        <v>0</v>
      </c>
      <c r="BB86" s="145">
        <f t="shared" si="8"/>
        <v>0</v>
      </c>
      <c r="BC86" s="145">
        <f t="shared" si="9"/>
        <v>0</v>
      </c>
      <c r="BD86" s="145">
        <f t="shared" si="10"/>
        <v>0</v>
      </c>
      <c r="BE86" s="145">
        <f t="shared" si="11"/>
        <v>0</v>
      </c>
      <c r="CA86" s="174">
        <v>3</v>
      </c>
      <c r="CB86" s="174">
        <v>1</v>
      </c>
      <c r="CZ86" s="145">
        <v>8.2000000000000007E-3</v>
      </c>
    </row>
    <row r="87" spans="1:104">
      <c r="A87" s="168">
        <v>50</v>
      </c>
      <c r="B87" s="169" t="s">
        <v>213</v>
      </c>
      <c r="C87" s="170" t="s">
        <v>214</v>
      </c>
      <c r="D87" s="171" t="s">
        <v>76</v>
      </c>
      <c r="E87" s="172">
        <v>4</v>
      </c>
      <c r="F87" s="172"/>
      <c r="G87" s="173">
        <f t="shared" si="6"/>
        <v>0</v>
      </c>
      <c r="O87" s="167">
        <v>2</v>
      </c>
      <c r="AA87" s="145">
        <v>3</v>
      </c>
      <c r="AB87" s="145">
        <v>1</v>
      </c>
      <c r="AC87" s="145" t="s">
        <v>213</v>
      </c>
      <c r="AZ87" s="145">
        <v>1</v>
      </c>
      <c r="BA87" s="145">
        <f t="shared" si="7"/>
        <v>0</v>
      </c>
      <c r="BB87" s="145">
        <f t="shared" si="8"/>
        <v>0</v>
      </c>
      <c r="BC87" s="145">
        <f t="shared" si="9"/>
        <v>0</v>
      </c>
      <c r="BD87" s="145">
        <f t="shared" si="10"/>
        <v>0</v>
      </c>
      <c r="BE87" s="145">
        <f t="shared" si="11"/>
        <v>0</v>
      </c>
      <c r="CA87" s="174">
        <v>3</v>
      </c>
      <c r="CB87" s="174">
        <v>1</v>
      </c>
      <c r="CZ87" s="145">
        <v>4.6999999999999999E-4</v>
      </c>
    </row>
    <row r="88" spans="1:104">
      <c r="A88" s="168">
        <v>51</v>
      </c>
      <c r="B88" s="169" t="s">
        <v>215</v>
      </c>
      <c r="C88" s="170" t="s">
        <v>216</v>
      </c>
      <c r="D88" s="171" t="s">
        <v>76</v>
      </c>
      <c r="E88" s="172">
        <v>4</v>
      </c>
      <c r="F88" s="172"/>
      <c r="G88" s="173">
        <f t="shared" si="6"/>
        <v>0</v>
      </c>
      <c r="O88" s="167">
        <v>2</v>
      </c>
      <c r="AA88" s="145">
        <v>3</v>
      </c>
      <c r="AB88" s="145">
        <v>1</v>
      </c>
      <c r="AC88" s="145" t="s">
        <v>215</v>
      </c>
      <c r="AZ88" s="145">
        <v>1</v>
      </c>
      <c r="BA88" s="145">
        <f t="shared" si="7"/>
        <v>0</v>
      </c>
      <c r="BB88" s="145">
        <f t="shared" si="8"/>
        <v>0</v>
      </c>
      <c r="BC88" s="145">
        <f t="shared" si="9"/>
        <v>0</v>
      </c>
      <c r="BD88" s="145">
        <f t="shared" si="10"/>
        <v>0</v>
      </c>
      <c r="BE88" s="145">
        <f t="shared" si="11"/>
        <v>0</v>
      </c>
      <c r="CA88" s="174">
        <v>3</v>
      </c>
      <c r="CB88" s="174">
        <v>1</v>
      </c>
      <c r="CZ88" s="145">
        <v>7.2999999999999995E-2</v>
      </c>
    </row>
    <row r="89" spans="1:104">
      <c r="A89" s="168">
        <v>52</v>
      </c>
      <c r="B89" s="169" t="s">
        <v>217</v>
      </c>
      <c r="C89" s="170" t="s">
        <v>218</v>
      </c>
      <c r="D89" s="171" t="s">
        <v>76</v>
      </c>
      <c r="E89" s="172">
        <v>4</v>
      </c>
      <c r="F89" s="172"/>
      <c r="G89" s="173">
        <f t="shared" si="6"/>
        <v>0</v>
      </c>
      <c r="O89" s="167">
        <v>2</v>
      </c>
      <c r="AA89" s="145">
        <v>3</v>
      </c>
      <c r="AB89" s="145">
        <v>1</v>
      </c>
      <c r="AC89" s="145" t="s">
        <v>217</v>
      </c>
      <c r="AZ89" s="145">
        <v>1</v>
      </c>
      <c r="BA89" s="145">
        <f t="shared" si="7"/>
        <v>0</v>
      </c>
      <c r="BB89" s="145">
        <f t="shared" si="8"/>
        <v>0</v>
      </c>
      <c r="BC89" s="145">
        <f t="shared" si="9"/>
        <v>0</v>
      </c>
      <c r="BD89" s="145">
        <f t="shared" si="10"/>
        <v>0</v>
      </c>
      <c r="BE89" s="145">
        <f t="shared" si="11"/>
        <v>0</v>
      </c>
      <c r="CA89" s="174">
        <v>3</v>
      </c>
      <c r="CB89" s="174">
        <v>1</v>
      </c>
      <c r="CZ89" s="145">
        <v>0.16500000000000001</v>
      </c>
    </row>
    <row r="90" spans="1:104">
      <c r="A90" s="168">
        <v>53</v>
      </c>
      <c r="B90" s="169" t="s">
        <v>219</v>
      </c>
      <c r="C90" s="170" t="s">
        <v>220</v>
      </c>
      <c r="D90" s="171" t="s">
        <v>76</v>
      </c>
      <c r="E90" s="172">
        <v>4</v>
      </c>
      <c r="F90" s="172"/>
      <c r="G90" s="173">
        <f t="shared" si="6"/>
        <v>0</v>
      </c>
      <c r="O90" s="167">
        <v>2</v>
      </c>
      <c r="AA90" s="145">
        <v>3</v>
      </c>
      <c r="AB90" s="145">
        <v>1</v>
      </c>
      <c r="AC90" s="145" t="s">
        <v>219</v>
      </c>
      <c r="AZ90" s="145">
        <v>1</v>
      </c>
      <c r="BA90" s="145">
        <f t="shared" si="7"/>
        <v>0</v>
      </c>
      <c r="BB90" s="145">
        <f t="shared" si="8"/>
        <v>0</v>
      </c>
      <c r="BC90" s="145">
        <f t="shared" si="9"/>
        <v>0</v>
      </c>
      <c r="BD90" s="145">
        <f t="shared" si="10"/>
        <v>0</v>
      </c>
      <c r="BE90" s="145">
        <f t="shared" si="11"/>
        <v>0</v>
      </c>
      <c r="CA90" s="174">
        <v>3</v>
      </c>
      <c r="CB90" s="174">
        <v>1</v>
      </c>
      <c r="CZ90" s="145">
        <v>0.153</v>
      </c>
    </row>
    <row r="91" spans="1:104">
      <c r="A91" s="168">
        <v>54</v>
      </c>
      <c r="B91" s="169" t="s">
        <v>221</v>
      </c>
      <c r="C91" s="170" t="s">
        <v>222</v>
      </c>
      <c r="D91" s="171" t="s">
        <v>76</v>
      </c>
      <c r="E91" s="172">
        <v>4</v>
      </c>
      <c r="F91" s="172"/>
      <c r="G91" s="173">
        <f t="shared" si="6"/>
        <v>0</v>
      </c>
      <c r="O91" s="167">
        <v>2</v>
      </c>
      <c r="AA91" s="145">
        <v>3</v>
      </c>
      <c r="AB91" s="145">
        <v>1</v>
      </c>
      <c r="AC91" s="145" t="s">
        <v>221</v>
      </c>
      <c r="AZ91" s="145">
        <v>1</v>
      </c>
      <c r="BA91" s="145">
        <f t="shared" si="7"/>
        <v>0</v>
      </c>
      <c r="BB91" s="145">
        <f t="shared" si="8"/>
        <v>0</v>
      </c>
      <c r="BC91" s="145">
        <f t="shared" si="9"/>
        <v>0</v>
      </c>
      <c r="BD91" s="145">
        <f t="shared" si="10"/>
        <v>0</v>
      </c>
      <c r="BE91" s="145">
        <f t="shared" si="11"/>
        <v>0</v>
      </c>
      <c r="CA91" s="174">
        <v>3</v>
      </c>
      <c r="CB91" s="174">
        <v>1</v>
      </c>
      <c r="CZ91" s="145">
        <v>0.16</v>
      </c>
    </row>
    <row r="92" spans="1:104">
      <c r="A92" s="168">
        <v>55</v>
      </c>
      <c r="B92" s="169" t="s">
        <v>223</v>
      </c>
      <c r="C92" s="170" t="s">
        <v>224</v>
      </c>
      <c r="D92" s="171" t="s">
        <v>124</v>
      </c>
      <c r="E92" s="172">
        <v>31.831727999999998</v>
      </c>
      <c r="F92" s="172"/>
      <c r="G92" s="173">
        <f t="shared" si="6"/>
        <v>0</v>
      </c>
      <c r="O92" s="167">
        <v>2</v>
      </c>
      <c r="AA92" s="145">
        <v>7</v>
      </c>
      <c r="AB92" s="145">
        <v>1</v>
      </c>
      <c r="AC92" s="145">
        <v>2</v>
      </c>
      <c r="AZ92" s="145">
        <v>1</v>
      </c>
      <c r="BA92" s="145">
        <f t="shared" si="7"/>
        <v>0</v>
      </c>
      <c r="BB92" s="145">
        <f t="shared" si="8"/>
        <v>0</v>
      </c>
      <c r="BC92" s="145">
        <f t="shared" si="9"/>
        <v>0</v>
      </c>
      <c r="BD92" s="145">
        <f t="shared" si="10"/>
        <v>0</v>
      </c>
      <c r="BE92" s="145">
        <f t="shared" si="11"/>
        <v>0</v>
      </c>
      <c r="CA92" s="174">
        <v>7</v>
      </c>
      <c r="CB92" s="174">
        <v>1</v>
      </c>
      <c r="CZ92" s="145">
        <v>0</v>
      </c>
    </row>
    <row r="93" spans="1:104">
      <c r="A93" s="181"/>
      <c r="B93" s="182" t="s">
        <v>77</v>
      </c>
      <c r="C93" s="183" t="str">
        <f>CONCATENATE(B67," ",C67)</f>
        <v>8 Trubní vedení</v>
      </c>
      <c r="D93" s="184"/>
      <c r="E93" s="185"/>
      <c r="F93" s="186"/>
      <c r="G93" s="187">
        <f>SUM(G67:G92)</f>
        <v>0</v>
      </c>
      <c r="O93" s="167">
        <v>4</v>
      </c>
      <c r="BA93" s="188">
        <f>SUM(BA67:BA92)</f>
        <v>0</v>
      </c>
      <c r="BB93" s="188">
        <f>SUM(BB67:BB92)</f>
        <v>0</v>
      </c>
      <c r="BC93" s="188">
        <f>SUM(BC67:BC92)</f>
        <v>0</v>
      </c>
      <c r="BD93" s="188">
        <f>SUM(BD67:BD92)</f>
        <v>0</v>
      </c>
      <c r="BE93" s="188">
        <f>SUM(BE67:BE92)</f>
        <v>0</v>
      </c>
    </row>
    <row r="94" spans="1:104">
      <c r="A94" s="160" t="s">
        <v>73</v>
      </c>
      <c r="B94" s="161" t="s">
        <v>225</v>
      </c>
      <c r="C94" s="162" t="s">
        <v>226</v>
      </c>
      <c r="D94" s="163"/>
      <c r="E94" s="164"/>
      <c r="F94" s="164"/>
      <c r="G94" s="165"/>
      <c r="H94" s="166"/>
      <c r="I94" s="166"/>
      <c r="O94" s="167">
        <v>1</v>
      </c>
    </row>
    <row r="95" spans="1:104">
      <c r="A95" s="168">
        <v>56</v>
      </c>
      <c r="B95" s="169" t="s">
        <v>227</v>
      </c>
      <c r="C95" s="170" t="s">
        <v>228</v>
      </c>
      <c r="D95" s="171" t="s">
        <v>104</v>
      </c>
      <c r="E95" s="172">
        <v>370</v>
      </c>
      <c r="F95" s="172"/>
      <c r="G95" s="173">
        <f>E95*F95</f>
        <v>0</v>
      </c>
      <c r="O95" s="167">
        <v>2</v>
      </c>
      <c r="AA95" s="145">
        <v>1</v>
      </c>
      <c r="AB95" s="145">
        <v>1</v>
      </c>
      <c r="AC95" s="145">
        <v>1</v>
      </c>
      <c r="AZ95" s="145">
        <v>1</v>
      </c>
      <c r="BA95" s="145">
        <f>IF(AZ95=1,G95,0)</f>
        <v>0</v>
      </c>
      <c r="BB95" s="145">
        <f>IF(AZ95=2,G95,0)</f>
        <v>0</v>
      </c>
      <c r="BC95" s="145">
        <f>IF(AZ95=3,G95,0)</f>
        <v>0</v>
      </c>
      <c r="BD95" s="145">
        <f>IF(AZ95=4,G95,0)</f>
        <v>0</v>
      </c>
      <c r="BE95" s="145">
        <f>IF(AZ95=5,G95,0)</f>
        <v>0</v>
      </c>
      <c r="CA95" s="174">
        <v>1</v>
      </c>
      <c r="CB95" s="174">
        <v>1</v>
      </c>
      <c r="CZ95" s="145">
        <v>0</v>
      </c>
    </row>
    <row r="96" spans="1:104">
      <c r="A96" s="175"/>
      <c r="B96" s="177"/>
      <c r="C96" s="221" t="s">
        <v>229</v>
      </c>
      <c r="D96" s="222"/>
      <c r="E96" s="178">
        <v>370</v>
      </c>
      <c r="F96" s="179"/>
      <c r="G96" s="180"/>
      <c r="M96" s="176" t="s">
        <v>229</v>
      </c>
      <c r="O96" s="167"/>
    </row>
    <row r="97" spans="1:104">
      <c r="A97" s="168">
        <v>57</v>
      </c>
      <c r="B97" s="169" t="s">
        <v>230</v>
      </c>
      <c r="C97" s="170" t="s">
        <v>231</v>
      </c>
      <c r="D97" s="171" t="s">
        <v>104</v>
      </c>
      <c r="E97" s="172">
        <v>370</v>
      </c>
      <c r="F97" s="172"/>
      <c r="G97" s="173">
        <f>E97*F97</f>
        <v>0</v>
      </c>
      <c r="O97" s="167">
        <v>2</v>
      </c>
      <c r="AA97" s="145">
        <v>1</v>
      </c>
      <c r="AB97" s="145">
        <v>1</v>
      </c>
      <c r="AC97" s="145">
        <v>1</v>
      </c>
      <c r="AZ97" s="145">
        <v>1</v>
      </c>
      <c r="BA97" s="145">
        <f>IF(AZ97=1,G97,0)</f>
        <v>0</v>
      </c>
      <c r="BB97" s="145">
        <f>IF(AZ97=2,G97,0)</f>
        <v>0</v>
      </c>
      <c r="BC97" s="145">
        <f>IF(AZ97=3,G97,0)</f>
        <v>0</v>
      </c>
      <c r="BD97" s="145">
        <f>IF(AZ97=4,G97,0)</f>
        <v>0</v>
      </c>
      <c r="BE97" s="145">
        <f>IF(AZ97=5,G97,0)</f>
        <v>0</v>
      </c>
      <c r="CA97" s="174">
        <v>1</v>
      </c>
      <c r="CB97" s="174">
        <v>1</v>
      </c>
      <c r="CZ97" s="145">
        <v>0</v>
      </c>
    </row>
    <row r="98" spans="1:104">
      <c r="A98" s="175"/>
      <c r="B98" s="177"/>
      <c r="C98" s="221" t="s">
        <v>229</v>
      </c>
      <c r="D98" s="222"/>
      <c r="E98" s="178">
        <v>370</v>
      </c>
      <c r="F98" s="179"/>
      <c r="G98" s="180"/>
      <c r="M98" s="176" t="s">
        <v>229</v>
      </c>
      <c r="O98" s="167"/>
    </row>
    <row r="99" spans="1:104">
      <c r="A99" s="168">
        <v>58</v>
      </c>
      <c r="B99" s="169" t="s">
        <v>232</v>
      </c>
      <c r="C99" s="170" t="s">
        <v>233</v>
      </c>
      <c r="D99" s="171" t="s">
        <v>104</v>
      </c>
      <c r="E99" s="172">
        <v>799</v>
      </c>
      <c r="F99" s="172"/>
      <c r="G99" s="173">
        <f>E99*F99</f>
        <v>0</v>
      </c>
      <c r="O99" s="167">
        <v>2</v>
      </c>
      <c r="AA99" s="145">
        <v>1</v>
      </c>
      <c r="AB99" s="145">
        <v>1</v>
      </c>
      <c r="AC99" s="145">
        <v>1</v>
      </c>
      <c r="AZ99" s="145">
        <v>1</v>
      </c>
      <c r="BA99" s="145">
        <f>IF(AZ99=1,G99,0)</f>
        <v>0</v>
      </c>
      <c r="BB99" s="145">
        <f>IF(AZ99=2,G99,0)</f>
        <v>0</v>
      </c>
      <c r="BC99" s="145">
        <f>IF(AZ99=3,G99,0)</f>
        <v>0</v>
      </c>
      <c r="BD99" s="145">
        <f>IF(AZ99=4,G99,0)</f>
        <v>0</v>
      </c>
      <c r="BE99" s="145">
        <f>IF(AZ99=5,G99,0)</f>
        <v>0</v>
      </c>
      <c r="CA99" s="174">
        <v>1</v>
      </c>
      <c r="CB99" s="174">
        <v>1</v>
      </c>
      <c r="CZ99" s="145">
        <v>0</v>
      </c>
    </row>
    <row r="100" spans="1:104">
      <c r="A100" s="168">
        <v>59</v>
      </c>
      <c r="B100" s="169" t="s">
        <v>234</v>
      </c>
      <c r="C100" s="170" t="s">
        <v>235</v>
      </c>
      <c r="D100" s="171" t="s">
        <v>104</v>
      </c>
      <c r="E100" s="172">
        <v>370</v>
      </c>
      <c r="F100" s="172"/>
      <c r="G100" s="173">
        <f>E100*F100</f>
        <v>0</v>
      </c>
      <c r="O100" s="167">
        <v>2</v>
      </c>
      <c r="AA100" s="145">
        <v>1</v>
      </c>
      <c r="AB100" s="145">
        <v>1</v>
      </c>
      <c r="AC100" s="145">
        <v>1</v>
      </c>
      <c r="AZ100" s="145">
        <v>1</v>
      </c>
      <c r="BA100" s="145">
        <f>IF(AZ100=1,G100,0)</f>
        <v>0</v>
      </c>
      <c r="BB100" s="145">
        <f>IF(AZ100=2,G100,0)</f>
        <v>0</v>
      </c>
      <c r="BC100" s="145">
        <f>IF(AZ100=3,G100,0)</f>
        <v>0</v>
      </c>
      <c r="BD100" s="145">
        <f>IF(AZ100=4,G100,0)</f>
        <v>0</v>
      </c>
      <c r="BE100" s="145">
        <f>IF(AZ100=5,G100,0)</f>
        <v>0</v>
      </c>
      <c r="CA100" s="174">
        <v>1</v>
      </c>
      <c r="CB100" s="174">
        <v>1</v>
      </c>
      <c r="CZ100" s="145">
        <v>0</v>
      </c>
    </row>
    <row r="101" spans="1:104">
      <c r="A101" s="175"/>
      <c r="B101" s="177"/>
      <c r="C101" s="221" t="s">
        <v>229</v>
      </c>
      <c r="D101" s="222"/>
      <c r="E101" s="178">
        <v>370</v>
      </c>
      <c r="F101" s="179"/>
      <c r="G101" s="180"/>
      <c r="M101" s="176" t="s">
        <v>229</v>
      </c>
      <c r="O101" s="167"/>
    </row>
    <row r="102" spans="1:104" ht="22.5">
      <c r="A102" s="168">
        <v>60</v>
      </c>
      <c r="B102" s="169" t="s">
        <v>236</v>
      </c>
      <c r="C102" s="170" t="s">
        <v>237</v>
      </c>
      <c r="D102" s="171" t="s">
        <v>104</v>
      </c>
      <c r="E102" s="172">
        <v>194</v>
      </c>
      <c r="F102" s="172"/>
      <c r="G102" s="173">
        <f>E102*F102</f>
        <v>0</v>
      </c>
      <c r="O102" s="167">
        <v>2</v>
      </c>
      <c r="AA102" s="145">
        <v>1</v>
      </c>
      <c r="AB102" s="145">
        <v>1</v>
      </c>
      <c r="AC102" s="145">
        <v>1</v>
      </c>
      <c r="AZ102" s="145">
        <v>1</v>
      </c>
      <c r="BA102" s="145">
        <f>IF(AZ102=1,G102,0)</f>
        <v>0</v>
      </c>
      <c r="BB102" s="145">
        <f>IF(AZ102=2,G102,0)</f>
        <v>0</v>
      </c>
      <c r="BC102" s="145">
        <f>IF(AZ102=3,G102,0)</f>
        <v>0</v>
      </c>
      <c r="BD102" s="145">
        <f>IF(AZ102=4,G102,0)</f>
        <v>0</v>
      </c>
      <c r="BE102" s="145">
        <f>IF(AZ102=5,G102,0)</f>
        <v>0</v>
      </c>
      <c r="CA102" s="174">
        <v>1</v>
      </c>
      <c r="CB102" s="174">
        <v>1</v>
      </c>
      <c r="CZ102" s="145">
        <v>0</v>
      </c>
    </row>
    <row r="103" spans="1:104">
      <c r="A103" s="175"/>
      <c r="B103" s="177"/>
      <c r="C103" s="221" t="s">
        <v>238</v>
      </c>
      <c r="D103" s="222"/>
      <c r="E103" s="178">
        <v>194</v>
      </c>
      <c r="F103" s="179"/>
      <c r="G103" s="180"/>
      <c r="M103" s="176" t="s">
        <v>238</v>
      </c>
      <c r="O103" s="167"/>
    </row>
    <row r="104" spans="1:104">
      <c r="A104" s="168">
        <v>61</v>
      </c>
      <c r="B104" s="169" t="s">
        <v>239</v>
      </c>
      <c r="C104" s="170" t="s">
        <v>240</v>
      </c>
      <c r="D104" s="171" t="s">
        <v>104</v>
      </c>
      <c r="E104" s="172">
        <v>799</v>
      </c>
      <c r="F104" s="172"/>
      <c r="G104" s="173">
        <f>E104*F104</f>
        <v>0</v>
      </c>
      <c r="O104" s="167">
        <v>2</v>
      </c>
      <c r="AA104" s="145">
        <v>1</v>
      </c>
      <c r="AB104" s="145">
        <v>1</v>
      </c>
      <c r="AC104" s="145">
        <v>1</v>
      </c>
      <c r="AZ104" s="145">
        <v>1</v>
      </c>
      <c r="BA104" s="145">
        <f>IF(AZ104=1,G104,0)</f>
        <v>0</v>
      </c>
      <c r="BB104" s="145">
        <f>IF(AZ104=2,G104,0)</f>
        <v>0</v>
      </c>
      <c r="BC104" s="145">
        <f>IF(AZ104=3,G104,0)</f>
        <v>0</v>
      </c>
      <c r="BD104" s="145">
        <f>IF(AZ104=4,G104,0)</f>
        <v>0</v>
      </c>
      <c r="BE104" s="145">
        <f>IF(AZ104=5,G104,0)</f>
        <v>0</v>
      </c>
      <c r="CA104" s="174">
        <v>1</v>
      </c>
      <c r="CB104" s="174">
        <v>1</v>
      </c>
      <c r="CZ104" s="145">
        <v>0</v>
      </c>
    </row>
    <row r="105" spans="1:104">
      <c r="A105" s="175"/>
      <c r="B105" s="177"/>
      <c r="C105" s="221" t="s">
        <v>241</v>
      </c>
      <c r="D105" s="222"/>
      <c r="E105" s="178">
        <v>799</v>
      </c>
      <c r="F105" s="179"/>
      <c r="G105" s="180"/>
      <c r="M105" s="176">
        <v>799</v>
      </c>
      <c r="O105" s="167"/>
    </row>
    <row r="106" spans="1:104">
      <c r="A106" s="168">
        <v>62</v>
      </c>
      <c r="B106" s="169" t="s">
        <v>242</v>
      </c>
      <c r="C106" s="170" t="s">
        <v>243</v>
      </c>
      <c r="D106" s="171" t="s">
        <v>146</v>
      </c>
      <c r="E106" s="172">
        <v>206</v>
      </c>
      <c r="F106" s="172"/>
      <c r="G106" s="173">
        <f>E106*F106</f>
        <v>0</v>
      </c>
      <c r="O106" s="167">
        <v>2</v>
      </c>
      <c r="AA106" s="145">
        <v>1</v>
      </c>
      <c r="AB106" s="145">
        <v>1</v>
      </c>
      <c r="AC106" s="145">
        <v>1</v>
      </c>
      <c r="AZ106" s="145">
        <v>1</v>
      </c>
      <c r="BA106" s="145">
        <f>IF(AZ106=1,G106,0)</f>
        <v>0</v>
      </c>
      <c r="BB106" s="145">
        <f>IF(AZ106=2,G106,0)</f>
        <v>0</v>
      </c>
      <c r="BC106" s="145">
        <f>IF(AZ106=3,G106,0)</f>
        <v>0</v>
      </c>
      <c r="BD106" s="145">
        <f>IF(AZ106=4,G106,0)</f>
        <v>0</v>
      </c>
      <c r="BE106" s="145">
        <f>IF(AZ106=5,G106,0)</f>
        <v>0</v>
      </c>
      <c r="CA106" s="174">
        <v>1</v>
      </c>
      <c r="CB106" s="174">
        <v>1</v>
      </c>
      <c r="CZ106" s="145">
        <v>0</v>
      </c>
    </row>
    <row r="107" spans="1:104">
      <c r="A107" s="168">
        <v>63</v>
      </c>
      <c r="B107" s="169" t="s">
        <v>244</v>
      </c>
      <c r="C107" s="170" t="s">
        <v>245</v>
      </c>
      <c r="D107" s="171" t="s">
        <v>121</v>
      </c>
      <c r="E107" s="172">
        <v>4</v>
      </c>
      <c r="F107" s="172"/>
      <c r="G107" s="173">
        <f>E107*F107</f>
        <v>0</v>
      </c>
      <c r="O107" s="167">
        <v>2</v>
      </c>
      <c r="AA107" s="145">
        <v>1</v>
      </c>
      <c r="AB107" s="145">
        <v>1</v>
      </c>
      <c r="AC107" s="145">
        <v>1</v>
      </c>
      <c r="AZ107" s="145">
        <v>1</v>
      </c>
      <c r="BA107" s="145">
        <f>IF(AZ107=1,G107,0)</f>
        <v>0</v>
      </c>
      <c r="BB107" s="145">
        <f>IF(AZ107=2,G107,0)</f>
        <v>0</v>
      </c>
      <c r="BC107" s="145">
        <f>IF(AZ107=3,G107,0)</f>
        <v>0</v>
      </c>
      <c r="BD107" s="145">
        <f>IF(AZ107=4,G107,0)</f>
        <v>0</v>
      </c>
      <c r="BE107" s="145">
        <f>IF(AZ107=5,G107,0)</f>
        <v>0</v>
      </c>
      <c r="CA107" s="174">
        <v>1</v>
      </c>
      <c r="CB107" s="174">
        <v>1</v>
      </c>
      <c r="CZ107" s="145">
        <v>0</v>
      </c>
    </row>
    <row r="108" spans="1:104">
      <c r="A108" s="168">
        <v>64</v>
      </c>
      <c r="B108" s="169" t="s">
        <v>246</v>
      </c>
      <c r="C108" s="170" t="s">
        <v>247</v>
      </c>
      <c r="D108" s="171" t="s">
        <v>146</v>
      </c>
      <c r="E108" s="172">
        <v>6</v>
      </c>
      <c r="F108" s="172"/>
      <c r="G108" s="173">
        <f>E108*F108</f>
        <v>0</v>
      </c>
      <c r="O108" s="167">
        <v>2</v>
      </c>
      <c r="AA108" s="145">
        <v>1</v>
      </c>
      <c r="AB108" s="145">
        <v>1</v>
      </c>
      <c r="AC108" s="145">
        <v>1</v>
      </c>
      <c r="AZ108" s="145">
        <v>1</v>
      </c>
      <c r="BA108" s="145">
        <f>IF(AZ108=1,G108,0)</f>
        <v>0</v>
      </c>
      <c r="BB108" s="145">
        <f>IF(AZ108=2,G108,0)</f>
        <v>0</v>
      </c>
      <c r="BC108" s="145">
        <f>IF(AZ108=3,G108,0)</f>
        <v>0</v>
      </c>
      <c r="BD108" s="145">
        <f>IF(AZ108=4,G108,0)</f>
        <v>0</v>
      </c>
      <c r="BE108" s="145">
        <f>IF(AZ108=5,G108,0)</f>
        <v>0</v>
      </c>
      <c r="CA108" s="174">
        <v>1</v>
      </c>
      <c r="CB108" s="174">
        <v>1</v>
      </c>
      <c r="CZ108" s="145">
        <v>0</v>
      </c>
    </row>
    <row r="109" spans="1:104">
      <c r="A109" s="168">
        <v>65</v>
      </c>
      <c r="B109" s="169" t="s">
        <v>248</v>
      </c>
      <c r="C109" s="170" t="s">
        <v>249</v>
      </c>
      <c r="D109" s="171" t="s">
        <v>146</v>
      </c>
      <c r="E109" s="172">
        <v>6</v>
      </c>
      <c r="F109" s="172"/>
      <c r="G109" s="173">
        <f>E109*F109</f>
        <v>0</v>
      </c>
      <c r="O109" s="167">
        <v>2</v>
      </c>
      <c r="AA109" s="145">
        <v>1</v>
      </c>
      <c r="AB109" s="145">
        <v>1</v>
      </c>
      <c r="AC109" s="145">
        <v>1</v>
      </c>
      <c r="AZ109" s="145">
        <v>1</v>
      </c>
      <c r="BA109" s="145">
        <f>IF(AZ109=1,G109,0)</f>
        <v>0</v>
      </c>
      <c r="BB109" s="145">
        <f>IF(AZ109=2,G109,0)</f>
        <v>0</v>
      </c>
      <c r="BC109" s="145">
        <f>IF(AZ109=3,G109,0)</f>
        <v>0</v>
      </c>
      <c r="BD109" s="145">
        <f>IF(AZ109=4,G109,0)</f>
        <v>0</v>
      </c>
      <c r="BE109" s="145">
        <f>IF(AZ109=5,G109,0)</f>
        <v>0</v>
      </c>
      <c r="CA109" s="174">
        <v>1</v>
      </c>
      <c r="CB109" s="174">
        <v>1</v>
      </c>
      <c r="CZ109" s="145">
        <v>0</v>
      </c>
    </row>
    <row r="110" spans="1:104">
      <c r="A110" s="168">
        <v>66</v>
      </c>
      <c r="B110" s="169" t="s">
        <v>250</v>
      </c>
      <c r="C110" s="170" t="s">
        <v>251</v>
      </c>
      <c r="D110" s="171" t="s">
        <v>85</v>
      </c>
      <c r="E110" s="172">
        <v>5.5</v>
      </c>
      <c r="F110" s="172"/>
      <c r="G110" s="173">
        <f>E110*F110</f>
        <v>0</v>
      </c>
      <c r="O110" s="167">
        <v>2</v>
      </c>
      <c r="AA110" s="145">
        <v>1</v>
      </c>
      <c r="AB110" s="145">
        <v>1</v>
      </c>
      <c r="AC110" s="145">
        <v>1</v>
      </c>
      <c r="AZ110" s="145">
        <v>1</v>
      </c>
      <c r="BA110" s="145">
        <f>IF(AZ110=1,G110,0)</f>
        <v>0</v>
      </c>
      <c r="BB110" s="145">
        <f>IF(AZ110=2,G110,0)</f>
        <v>0</v>
      </c>
      <c r="BC110" s="145">
        <f>IF(AZ110=3,G110,0)</f>
        <v>0</v>
      </c>
      <c r="BD110" s="145">
        <f>IF(AZ110=4,G110,0)</f>
        <v>0</v>
      </c>
      <c r="BE110" s="145">
        <f>IF(AZ110=5,G110,0)</f>
        <v>0</v>
      </c>
      <c r="CA110" s="174">
        <v>1</v>
      </c>
      <c r="CB110" s="174">
        <v>1</v>
      </c>
      <c r="CZ110" s="145">
        <v>0</v>
      </c>
    </row>
    <row r="111" spans="1:104">
      <c r="A111" s="175"/>
      <c r="B111" s="177"/>
      <c r="C111" s="221" t="s">
        <v>112</v>
      </c>
      <c r="D111" s="222"/>
      <c r="E111" s="178">
        <v>4.5</v>
      </c>
      <c r="F111" s="179"/>
      <c r="G111" s="180"/>
      <c r="M111" s="176" t="s">
        <v>112</v>
      </c>
      <c r="O111" s="167"/>
    </row>
    <row r="112" spans="1:104">
      <c r="A112" s="175"/>
      <c r="B112" s="177"/>
      <c r="C112" s="221" t="s">
        <v>252</v>
      </c>
      <c r="D112" s="222"/>
      <c r="E112" s="178">
        <v>1</v>
      </c>
      <c r="F112" s="179"/>
      <c r="G112" s="180"/>
      <c r="M112" s="176" t="s">
        <v>252</v>
      </c>
      <c r="O112" s="167"/>
    </row>
    <row r="113" spans="1:104" ht="22.5">
      <c r="A113" s="168">
        <v>67</v>
      </c>
      <c r="B113" s="169" t="s">
        <v>253</v>
      </c>
      <c r="C113" s="170" t="s">
        <v>254</v>
      </c>
      <c r="D113" s="171" t="s">
        <v>121</v>
      </c>
      <c r="E113" s="172">
        <v>5</v>
      </c>
      <c r="F113" s="172"/>
      <c r="G113" s="173">
        <f>E113*F113</f>
        <v>0</v>
      </c>
      <c r="O113" s="167">
        <v>2</v>
      </c>
      <c r="AA113" s="145">
        <v>1</v>
      </c>
      <c r="AB113" s="145">
        <v>1</v>
      </c>
      <c r="AC113" s="145">
        <v>1</v>
      </c>
      <c r="AZ113" s="145">
        <v>1</v>
      </c>
      <c r="BA113" s="145">
        <f>IF(AZ113=1,G113,0)</f>
        <v>0</v>
      </c>
      <c r="BB113" s="145">
        <f>IF(AZ113=2,G113,0)</f>
        <v>0</v>
      </c>
      <c r="BC113" s="145">
        <f>IF(AZ113=3,G113,0)</f>
        <v>0</v>
      </c>
      <c r="BD113" s="145">
        <f>IF(AZ113=4,G113,0)</f>
        <v>0</v>
      </c>
      <c r="BE113" s="145">
        <f>IF(AZ113=5,G113,0)</f>
        <v>0</v>
      </c>
      <c r="CA113" s="174">
        <v>1</v>
      </c>
      <c r="CB113" s="174">
        <v>1</v>
      </c>
      <c r="CZ113" s="145">
        <v>0</v>
      </c>
    </row>
    <row r="114" spans="1:104">
      <c r="A114" s="175"/>
      <c r="B114" s="177"/>
      <c r="C114" s="221" t="s">
        <v>255</v>
      </c>
      <c r="D114" s="222"/>
      <c r="E114" s="178">
        <v>5</v>
      </c>
      <c r="F114" s="179"/>
      <c r="G114" s="180"/>
      <c r="M114" s="176" t="s">
        <v>255</v>
      </c>
      <c r="O114" s="167"/>
    </row>
    <row r="115" spans="1:104">
      <c r="A115" s="168">
        <v>68</v>
      </c>
      <c r="B115" s="169" t="s">
        <v>256</v>
      </c>
      <c r="C115" s="170" t="s">
        <v>257</v>
      </c>
      <c r="D115" s="171" t="s">
        <v>121</v>
      </c>
      <c r="E115" s="172">
        <v>3</v>
      </c>
      <c r="F115" s="172"/>
      <c r="G115" s="173">
        <f>E115*F115</f>
        <v>0</v>
      </c>
      <c r="O115" s="167">
        <v>2</v>
      </c>
      <c r="AA115" s="145">
        <v>1</v>
      </c>
      <c r="AB115" s="145">
        <v>1</v>
      </c>
      <c r="AC115" s="145">
        <v>1</v>
      </c>
      <c r="AZ115" s="145">
        <v>1</v>
      </c>
      <c r="BA115" s="145">
        <f>IF(AZ115=1,G115,0)</f>
        <v>0</v>
      </c>
      <c r="BB115" s="145">
        <f>IF(AZ115=2,G115,0)</f>
        <v>0</v>
      </c>
      <c r="BC115" s="145">
        <f>IF(AZ115=3,G115,0)</f>
        <v>0</v>
      </c>
      <c r="BD115" s="145">
        <f>IF(AZ115=4,G115,0)</f>
        <v>0</v>
      </c>
      <c r="BE115" s="145">
        <f>IF(AZ115=5,G115,0)</f>
        <v>0</v>
      </c>
      <c r="CA115" s="174">
        <v>1</v>
      </c>
      <c r="CB115" s="174">
        <v>1</v>
      </c>
      <c r="CZ115" s="145">
        <v>8.8000000000000003E-4</v>
      </c>
    </row>
    <row r="116" spans="1:104">
      <c r="A116" s="168">
        <v>69</v>
      </c>
      <c r="B116" s="169" t="s">
        <v>258</v>
      </c>
      <c r="C116" s="170" t="s">
        <v>259</v>
      </c>
      <c r="D116" s="171" t="s">
        <v>104</v>
      </c>
      <c r="E116" s="172">
        <v>370</v>
      </c>
      <c r="F116" s="172"/>
      <c r="G116" s="173">
        <f>E116*F116</f>
        <v>0</v>
      </c>
      <c r="O116" s="167">
        <v>2</v>
      </c>
      <c r="AA116" s="145">
        <v>1</v>
      </c>
      <c r="AB116" s="145">
        <v>1</v>
      </c>
      <c r="AC116" s="145">
        <v>1</v>
      </c>
      <c r="AZ116" s="145">
        <v>1</v>
      </c>
      <c r="BA116" s="145">
        <f>IF(AZ116=1,G116,0)</f>
        <v>0</v>
      </c>
      <c r="BB116" s="145">
        <f>IF(AZ116=2,G116,0)</f>
        <v>0</v>
      </c>
      <c r="BC116" s="145">
        <f>IF(AZ116=3,G116,0)</f>
        <v>0</v>
      </c>
      <c r="BD116" s="145">
        <f>IF(AZ116=4,G116,0)</f>
        <v>0</v>
      </c>
      <c r="BE116" s="145">
        <f>IF(AZ116=5,G116,0)</f>
        <v>0</v>
      </c>
      <c r="CA116" s="174">
        <v>1</v>
      </c>
      <c r="CB116" s="174">
        <v>1</v>
      </c>
      <c r="CZ116" s="145">
        <v>0</v>
      </c>
    </row>
    <row r="117" spans="1:104">
      <c r="A117" s="168">
        <v>70</v>
      </c>
      <c r="B117" s="169" t="s">
        <v>260</v>
      </c>
      <c r="C117" s="170" t="s">
        <v>261</v>
      </c>
      <c r="D117" s="171" t="s">
        <v>124</v>
      </c>
      <c r="E117" s="172">
        <v>773.24</v>
      </c>
      <c r="F117" s="172"/>
      <c r="G117" s="173">
        <f>E117*F117</f>
        <v>0</v>
      </c>
      <c r="O117" s="167">
        <v>2</v>
      </c>
      <c r="AA117" s="145">
        <v>1</v>
      </c>
      <c r="AB117" s="145">
        <v>3</v>
      </c>
      <c r="AC117" s="145">
        <v>3</v>
      </c>
      <c r="AZ117" s="145">
        <v>1</v>
      </c>
      <c r="BA117" s="145">
        <f>IF(AZ117=1,G117,0)</f>
        <v>0</v>
      </c>
      <c r="BB117" s="145">
        <f>IF(AZ117=2,G117,0)</f>
        <v>0</v>
      </c>
      <c r="BC117" s="145">
        <f>IF(AZ117=3,G117,0)</f>
        <v>0</v>
      </c>
      <c r="BD117" s="145">
        <f>IF(AZ117=4,G117,0)</f>
        <v>0</v>
      </c>
      <c r="BE117" s="145">
        <f>IF(AZ117=5,G117,0)</f>
        <v>0</v>
      </c>
      <c r="CA117" s="174">
        <v>1</v>
      </c>
      <c r="CB117" s="174">
        <v>3</v>
      </c>
      <c r="CZ117" s="145">
        <v>0</v>
      </c>
    </row>
    <row r="118" spans="1:104">
      <c r="A118" s="168">
        <v>71</v>
      </c>
      <c r="B118" s="169" t="s">
        <v>262</v>
      </c>
      <c r="C118" s="170" t="s">
        <v>263</v>
      </c>
      <c r="D118" s="171" t="s">
        <v>124</v>
      </c>
      <c r="E118" s="172">
        <v>6959.16</v>
      </c>
      <c r="F118" s="172"/>
      <c r="G118" s="173">
        <f>E118*F118</f>
        <v>0</v>
      </c>
      <c r="O118" s="167">
        <v>2</v>
      </c>
      <c r="AA118" s="145">
        <v>1</v>
      </c>
      <c r="AB118" s="145">
        <v>3</v>
      </c>
      <c r="AC118" s="145">
        <v>3</v>
      </c>
      <c r="AZ118" s="145">
        <v>1</v>
      </c>
      <c r="BA118" s="145">
        <f>IF(AZ118=1,G118,0)</f>
        <v>0</v>
      </c>
      <c r="BB118" s="145">
        <f>IF(AZ118=2,G118,0)</f>
        <v>0</v>
      </c>
      <c r="BC118" s="145">
        <f>IF(AZ118=3,G118,0)</f>
        <v>0</v>
      </c>
      <c r="BD118" s="145">
        <f>IF(AZ118=4,G118,0)</f>
        <v>0</v>
      </c>
      <c r="BE118" s="145">
        <f>IF(AZ118=5,G118,0)</f>
        <v>0</v>
      </c>
      <c r="CA118" s="174">
        <v>1</v>
      </c>
      <c r="CB118" s="174">
        <v>3</v>
      </c>
      <c r="CZ118" s="145">
        <v>0</v>
      </c>
    </row>
    <row r="119" spans="1:104">
      <c r="A119" s="175"/>
      <c r="B119" s="177"/>
      <c r="C119" s="221" t="s">
        <v>264</v>
      </c>
      <c r="D119" s="222"/>
      <c r="E119" s="178">
        <v>6959.16</v>
      </c>
      <c r="F119" s="179"/>
      <c r="G119" s="180"/>
      <c r="M119" s="176" t="s">
        <v>264</v>
      </c>
      <c r="O119" s="167"/>
    </row>
    <row r="120" spans="1:104">
      <c r="A120" s="168">
        <v>72</v>
      </c>
      <c r="B120" s="169" t="s">
        <v>265</v>
      </c>
      <c r="C120" s="170" t="s">
        <v>266</v>
      </c>
      <c r="D120" s="171" t="s">
        <v>146</v>
      </c>
      <c r="E120" s="172">
        <v>206</v>
      </c>
      <c r="F120" s="172"/>
      <c r="G120" s="173">
        <f>E120*F120</f>
        <v>0</v>
      </c>
      <c r="O120" s="167">
        <v>2</v>
      </c>
      <c r="AA120" s="145">
        <v>3</v>
      </c>
      <c r="AB120" s="145">
        <v>1</v>
      </c>
      <c r="AC120" s="145" t="s">
        <v>265</v>
      </c>
      <c r="AZ120" s="145">
        <v>1</v>
      </c>
      <c r="BA120" s="145">
        <f>IF(AZ120=1,G120,0)</f>
        <v>0</v>
      </c>
      <c r="BB120" s="145">
        <f>IF(AZ120=2,G120,0)</f>
        <v>0</v>
      </c>
      <c r="BC120" s="145">
        <f>IF(AZ120=3,G120,0)</f>
        <v>0</v>
      </c>
      <c r="BD120" s="145">
        <f>IF(AZ120=4,G120,0)</f>
        <v>0</v>
      </c>
      <c r="BE120" s="145">
        <f>IF(AZ120=5,G120,0)</f>
        <v>0</v>
      </c>
      <c r="CA120" s="174">
        <v>3</v>
      </c>
      <c r="CB120" s="174">
        <v>1</v>
      </c>
      <c r="CZ120" s="145">
        <v>0</v>
      </c>
    </row>
    <row r="121" spans="1:104">
      <c r="A121" s="168">
        <v>73</v>
      </c>
      <c r="B121" s="169" t="s">
        <v>267</v>
      </c>
      <c r="C121" s="170" t="s">
        <v>268</v>
      </c>
      <c r="D121" s="171" t="s">
        <v>124</v>
      </c>
      <c r="E121" s="172">
        <v>773.24</v>
      </c>
      <c r="F121" s="172"/>
      <c r="G121" s="173">
        <f>E121*F121</f>
        <v>0</v>
      </c>
      <c r="O121" s="167">
        <v>2</v>
      </c>
      <c r="AA121" s="145">
        <v>3</v>
      </c>
      <c r="AB121" s="145">
        <v>1</v>
      </c>
      <c r="AC121" s="145" t="s">
        <v>267</v>
      </c>
      <c r="AZ121" s="145">
        <v>1</v>
      </c>
      <c r="BA121" s="145">
        <f>IF(AZ121=1,G121,0)</f>
        <v>0</v>
      </c>
      <c r="BB121" s="145">
        <f>IF(AZ121=2,G121,0)</f>
        <v>0</v>
      </c>
      <c r="BC121" s="145">
        <f>IF(AZ121=3,G121,0)</f>
        <v>0</v>
      </c>
      <c r="BD121" s="145">
        <f>IF(AZ121=4,G121,0)</f>
        <v>0</v>
      </c>
      <c r="BE121" s="145">
        <f>IF(AZ121=5,G121,0)</f>
        <v>0</v>
      </c>
      <c r="CA121" s="174">
        <v>3</v>
      </c>
      <c r="CB121" s="174">
        <v>1</v>
      </c>
      <c r="CZ121" s="145">
        <v>0</v>
      </c>
    </row>
    <row r="122" spans="1:104">
      <c r="A122" s="168">
        <v>74</v>
      </c>
      <c r="B122" s="169" t="s">
        <v>269</v>
      </c>
      <c r="C122" s="170" t="s">
        <v>270</v>
      </c>
      <c r="D122" s="171" t="s">
        <v>124</v>
      </c>
      <c r="E122" s="172">
        <v>773.24</v>
      </c>
      <c r="F122" s="172"/>
      <c r="G122" s="173">
        <f>E122*F122</f>
        <v>0</v>
      </c>
      <c r="O122" s="167">
        <v>2</v>
      </c>
      <c r="AA122" s="145">
        <v>12</v>
      </c>
      <c r="AB122" s="145">
        <v>1</v>
      </c>
      <c r="AC122" s="145">
        <v>2</v>
      </c>
      <c r="AZ122" s="145">
        <v>1</v>
      </c>
      <c r="BA122" s="145">
        <f>IF(AZ122=1,G122,0)</f>
        <v>0</v>
      </c>
      <c r="BB122" s="145">
        <f>IF(AZ122=2,G122,0)</f>
        <v>0</v>
      </c>
      <c r="BC122" s="145">
        <f>IF(AZ122=3,G122,0)</f>
        <v>0</v>
      </c>
      <c r="BD122" s="145">
        <f>IF(AZ122=4,G122,0)</f>
        <v>0</v>
      </c>
      <c r="BE122" s="145">
        <f>IF(AZ122=5,G122,0)</f>
        <v>0</v>
      </c>
      <c r="CA122" s="174">
        <v>12</v>
      </c>
      <c r="CB122" s="174">
        <v>1</v>
      </c>
      <c r="CZ122" s="145">
        <v>0</v>
      </c>
    </row>
    <row r="123" spans="1:104">
      <c r="A123" s="181"/>
      <c r="B123" s="182" t="s">
        <v>77</v>
      </c>
      <c r="C123" s="183" t="str">
        <f>CONCATENATE(B94," ",C94)</f>
        <v>9 Ostatní konstrukce, bourání</v>
      </c>
      <c r="D123" s="184"/>
      <c r="E123" s="185"/>
      <c r="F123" s="186"/>
      <c r="G123" s="187">
        <f>SUM(G94:G122)</f>
        <v>0</v>
      </c>
      <c r="O123" s="167">
        <v>4</v>
      </c>
      <c r="BA123" s="188">
        <f>SUM(BA94:BA122)</f>
        <v>0</v>
      </c>
      <c r="BB123" s="188">
        <f>SUM(BB94:BB122)</f>
        <v>0</v>
      </c>
      <c r="BC123" s="188">
        <f>SUM(BC94:BC122)</f>
        <v>0</v>
      </c>
      <c r="BD123" s="188">
        <f>SUM(BD94:BD122)</f>
        <v>0</v>
      </c>
      <c r="BE123" s="188">
        <f>SUM(BE94:BE122)</f>
        <v>0</v>
      </c>
    </row>
    <row r="124" spans="1:104">
      <c r="A124" s="160" t="s">
        <v>73</v>
      </c>
      <c r="B124" s="161" t="s">
        <v>271</v>
      </c>
      <c r="C124" s="162" t="s">
        <v>272</v>
      </c>
      <c r="D124" s="163"/>
      <c r="E124" s="164"/>
      <c r="F124" s="164"/>
      <c r="G124" s="165"/>
      <c r="H124" s="166"/>
      <c r="I124" s="166"/>
      <c r="O124" s="167">
        <v>1</v>
      </c>
    </row>
    <row r="125" spans="1:104">
      <c r="A125" s="168">
        <v>75</v>
      </c>
      <c r="B125" s="169" t="s">
        <v>273</v>
      </c>
      <c r="C125" s="170" t="s">
        <v>274</v>
      </c>
      <c r="D125" s="171" t="s">
        <v>85</v>
      </c>
      <c r="E125" s="172">
        <v>1.8</v>
      </c>
      <c r="F125" s="172"/>
      <c r="G125" s="173">
        <f>E125*F125</f>
        <v>0</v>
      </c>
      <c r="O125" s="167">
        <v>2</v>
      </c>
      <c r="AA125" s="145">
        <v>1</v>
      </c>
      <c r="AB125" s="145">
        <v>1</v>
      </c>
      <c r="AC125" s="145">
        <v>1</v>
      </c>
      <c r="AZ125" s="145">
        <v>1</v>
      </c>
      <c r="BA125" s="145">
        <f>IF(AZ125=1,G125,0)</f>
        <v>0</v>
      </c>
      <c r="BB125" s="145">
        <f>IF(AZ125=2,G125,0)</f>
        <v>0</v>
      </c>
      <c r="BC125" s="145">
        <f>IF(AZ125=3,G125,0)</f>
        <v>0</v>
      </c>
      <c r="BD125" s="145">
        <f>IF(AZ125=4,G125,0)</f>
        <v>0</v>
      </c>
      <c r="BE125" s="145">
        <f>IF(AZ125=5,G125,0)</f>
        <v>0</v>
      </c>
      <c r="CA125" s="174">
        <v>1</v>
      </c>
      <c r="CB125" s="174">
        <v>1</v>
      </c>
      <c r="CZ125" s="145">
        <v>2.4169299999999998</v>
      </c>
    </row>
    <row r="126" spans="1:104">
      <c r="A126" s="175"/>
      <c r="B126" s="177"/>
      <c r="C126" s="221" t="s">
        <v>275</v>
      </c>
      <c r="D126" s="222"/>
      <c r="E126" s="178">
        <v>0.6</v>
      </c>
      <c r="F126" s="179"/>
      <c r="G126" s="180"/>
      <c r="M126" s="176" t="s">
        <v>275</v>
      </c>
      <c r="O126" s="167"/>
    </row>
    <row r="127" spans="1:104">
      <c r="A127" s="175"/>
      <c r="B127" s="177"/>
      <c r="C127" s="221" t="s">
        <v>276</v>
      </c>
      <c r="D127" s="222"/>
      <c r="E127" s="178">
        <v>0.4</v>
      </c>
      <c r="F127" s="179"/>
      <c r="G127" s="180"/>
      <c r="M127" s="176" t="s">
        <v>276</v>
      </c>
      <c r="O127" s="167"/>
    </row>
    <row r="128" spans="1:104">
      <c r="A128" s="175"/>
      <c r="B128" s="177"/>
      <c r="C128" s="221" t="s">
        <v>277</v>
      </c>
      <c r="D128" s="222"/>
      <c r="E128" s="178">
        <v>0.8</v>
      </c>
      <c r="F128" s="179"/>
      <c r="G128" s="180"/>
      <c r="M128" s="176" t="s">
        <v>277</v>
      </c>
      <c r="O128" s="167"/>
    </row>
    <row r="129" spans="1:104">
      <c r="A129" s="168">
        <v>76</v>
      </c>
      <c r="B129" s="169" t="s">
        <v>278</v>
      </c>
      <c r="C129" s="170" t="s">
        <v>279</v>
      </c>
      <c r="D129" s="171" t="s">
        <v>121</v>
      </c>
      <c r="E129" s="172">
        <v>15</v>
      </c>
      <c r="F129" s="172"/>
      <c r="G129" s="173">
        <f>E129*F129</f>
        <v>0</v>
      </c>
      <c r="O129" s="167">
        <v>2</v>
      </c>
      <c r="AA129" s="145">
        <v>12</v>
      </c>
      <c r="AB129" s="145">
        <v>0</v>
      </c>
      <c r="AC129" s="145">
        <v>3</v>
      </c>
      <c r="AZ129" s="145">
        <v>1</v>
      </c>
      <c r="BA129" s="145">
        <f>IF(AZ129=1,G129,0)</f>
        <v>0</v>
      </c>
      <c r="BB129" s="145">
        <f>IF(AZ129=2,G129,0)</f>
        <v>0</v>
      </c>
      <c r="BC129" s="145">
        <f>IF(AZ129=3,G129,0)</f>
        <v>0</v>
      </c>
      <c r="BD129" s="145">
        <f>IF(AZ129=4,G129,0)</f>
        <v>0</v>
      </c>
      <c r="BE129" s="145">
        <f>IF(AZ129=5,G129,0)</f>
        <v>0</v>
      </c>
      <c r="CA129" s="174">
        <v>12</v>
      </c>
      <c r="CB129" s="174">
        <v>0</v>
      </c>
      <c r="CZ129" s="145">
        <v>0</v>
      </c>
    </row>
    <row r="130" spans="1:104">
      <c r="A130" s="175"/>
      <c r="B130" s="177"/>
      <c r="C130" s="221" t="s">
        <v>280</v>
      </c>
      <c r="D130" s="222"/>
      <c r="E130" s="178">
        <v>5</v>
      </c>
      <c r="F130" s="179"/>
      <c r="G130" s="180"/>
      <c r="M130" s="176">
        <v>5</v>
      </c>
      <c r="O130" s="167"/>
    </row>
    <row r="131" spans="1:104">
      <c r="A131" s="175"/>
      <c r="B131" s="177"/>
      <c r="C131" s="221" t="s">
        <v>281</v>
      </c>
      <c r="D131" s="222"/>
      <c r="E131" s="178">
        <v>10</v>
      </c>
      <c r="F131" s="179"/>
      <c r="G131" s="180"/>
      <c r="M131" s="176" t="s">
        <v>281</v>
      </c>
      <c r="O131" s="167"/>
    </row>
    <row r="132" spans="1:104" ht="22.5">
      <c r="A132" s="168">
        <v>77</v>
      </c>
      <c r="B132" s="169" t="s">
        <v>282</v>
      </c>
      <c r="C132" s="170" t="s">
        <v>283</v>
      </c>
      <c r="D132" s="171" t="s">
        <v>121</v>
      </c>
      <c r="E132" s="172">
        <v>3</v>
      </c>
      <c r="F132" s="172"/>
      <c r="G132" s="173">
        <f>E132*F132</f>
        <v>0</v>
      </c>
      <c r="O132" s="167">
        <v>2</v>
      </c>
      <c r="AA132" s="145">
        <v>12</v>
      </c>
      <c r="AB132" s="145">
        <v>0</v>
      </c>
      <c r="AC132" s="145">
        <v>4</v>
      </c>
      <c r="AZ132" s="145">
        <v>1</v>
      </c>
      <c r="BA132" s="145">
        <f>IF(AZ132=1,G132,0)</f>
        <v>0</v>
      </c>
      <c r="BB132" s="145">
        <f>IF(AZ132=2,G132,0)</f>
        <v>0</v>
      </c>
      <c r="BC132" s="145">
        <f>IF(AZ132=3,G132,0)</f>
        <v>0</v>
      </c>
      <c r="BD132" s="145">
        <f>IF(AZ132=4,G132,0)</f>
        <v>0</v>
      </c>
      <c r="BE132" s="145">
        <f>IF(AZ132=5,G132,0)</f>
        <v>0</v>
      </c>
      <c r="CA132" s="174">
        <v>12</v>
      </c>
      <c r="CB132" s="174">
        <v>0</v>
      </c>
      <c r="CZ132" s="145">
        <v>0</v>
      </c>
    </row>
    <row r="133" spans="1:104">
      <c r="A133" s="168">
        <v>78</v>
      </c>
      <c r="B133" s="169" t="s">
        <v>284</v>
      </c>
      <c r="C133" s="170" t="s">
        <v>285</v>
      </c>
      <c r="D133" s="171" t="s">
        <v>121</v>
      </c>
      <c r="E133" s="172">
        <v>2</v>
      </c>
      <c r="F133" s="172"/>
      <c r="G133" s="173">
        <f>E133*F133</f>
        <v>0</v>
      </c>
      <c r="O133" s="167">
        <v>2</v>
      </c>
      <c r="AA133" s="145">
        <v>12</v>
      </c>
      <c r="AB133" s="145">
        <v>0</v>
      </c>
      <c r="AC133" s="145">
        <v>5</v>
      </c>
      <c r="AZ133" s="145">
        <v>1</v>
      </c>
      <c r="BA133" s="145">
        <f>IF(AZ133=1,G133,0)</f>
        <v>0</v>
      </c>
      <c r="BB133" s="145">
        <f>IF(AZ133=2,G133,0)</f>
        <v>0</v>
      </c>
      <c r="BC133" s="145">
        <f>IF(AZ133=3,G133,0)</f>
        <v>0</v>
      </c>
      <c r="BD133" s="145">
        <f>IF(AZ133=4,G133,0)</f>
        <v>0</v>
      </c>
      <c r="BE133" s="145">
        <f>IF(AZ133=5,G133,0)</f>
        <v>0</v>
      </c>
      <c r="CA133" s="174">
        <v>12</v>
      </c>
      <c r="CB133" s="174">
        <v>0</v>
      </c>
      <c r="CZ133" s="145">
        <v>0</v>
      </c>
    </row>
    <row r="134" spans="1:104">
      <c r="A134" s="168">
        <v>79</v>
      </c>
      <c r="B134" s="169" t="s">
        <v>286</v>
      </c>
      <c r="C134" s="170" t="s">
        <v>287</v>
      </c>
      <c r="D134" s="171" t="s">
        <v>121</v>
      </c>
      <c r="E134" s="172">
        <v>3</v>
      </c>
      <c r="F134" s="172"/>
      <c r="G134" s="173">
        <f>E134*F134</f>
        <v>0</v>
      </c>
      <c r="O134" s="167">
        <v>2</v>
      </c>
      <c r="AA134" s="145">
        <v>12</v>
      </c>
      <c r="AB134" s="145">
        <v>0</v>
      </c>
      <c r="AC134" s="145">
        <v>96</v>
      </c>
      <c r="AZ134" s="145">
        <v>1</v>
      </c>
      <c r="BA134" s="145">
        <f>IF(AZ134=1,G134,0)</f>
        <v>0</v>
      </c>
      <c r="BB134" s="145">
        <f>IF(AZ134=2,G134,0)</f>
        <v>0</v>
      </c>
      <c r="BC134" s="145">
        <f>IF(AZ134=3,G134,0)</f>
        <v>0</v>
      </c>
      <c r="BD134" s="145">
        <f>IF(AZ134=4,G134,0)</f>
        <v>0</v>
      </c>
      <c r="BE134" s="145">
        <f>IF(AZ134=5,G134,0)</f>
        <v>0</v>
      </c>
      <c r="CA134" s="174">
        <v>12</v>
      </c>
      <c r="CB134" s="174">
        <v>0</v>
      </c>
      <c r="CZ134" s="145">
        <v>0</v>
      </c>
    </row>
    <row r="135" spans="1:104">
      <c r="A135" s="181"/>
      <c r="B135" s="182" t="s">
        <v>77</v>
      </c>
      <c r="C135" s="183" t="str">
        <f>CONCATENATE(B124," ",C124)</f>
        <v>93 Dokončovací práce inženýrských staveb</v>
      </c>
      <c r="D135" s="184"/>
      <c r="E135" s="185"/>
      <c r="F135" s="186"/>
      <c r="G135" s="187">
        <f>SUM(G124:G134)</f>
        <v>0</v>
      </c>
      <c r="O135" s="167">
        <v>4</v>
      </c>
      <c r="BA135" s="188">
        <f>SUM(BA124:BA134)</f>
        <v>0</v>
      </c>
      <c r="BB135" s="188">
        <f>SUM(BB124:BB134)</f>
        <v>0</v>
      </c>
      <c r="BC135" s="188">
        <f>SUM(BC124:BC134)</f>
        <v>0</v>
      </c>
      <c r="BD135" s="188">
        <f>SUM(BD124:BD134)</f>
        <v>0</v>
      </c>
      <c r="BE135" s="188">
        <f>SUM(BE124:BE134)</f>
        <v>0</v>
      </c>
    </row>
    <row r="136" spans="1:104">
      <c r="A136" s="160" t="s">
        <v>73</v>
      </c>
      <c r="B136" s="161" t="s">
        <v>288</v>
      </c>
      <c r="C136" s="162" t="s">
        <v>289</v>
      </c>
      <c r="D136" s="163"/>
      <c r="E136" s="164"/>
      <c r="F136" s="164"/>
      <c r="G136" s="165"/>
      <c r="H136" s="166"/>
      <c r="I136" s="166"/>
      <c r="O136" s="167">
        <v>1</v>
      </c>
    </row>
    <row r="137" spans="1:104">
      <c r="A137" s="168">
        <v>80</v>
      </c>
      <c r="B137" s="169" t="s">
        <v>290</v>
      </c>
      <c r="C137" s="170" t="s">
        <v>291</v>
      </c>
      <c r="D137" s="171" t="s">
        <v>104</v>
      </c>
      <c r="E137" s="172">
        <v>35</v>
      </c>
      <c r="F137" s="172"/>
      <c r="G137" s="173">
        <f>E137*F137</f>
        <v>0</v>
      </c>
      <c r="O137" s="167">
        <v>2</v>
      </c>
      <c r="AA137" s="145">
        <v>1</v>
      </c>
      <c r="AB137" s="145">
        <v>1</v>
      </c>
      <c r="AC137" s="145">
        <v>1</v>
      </c>
      <c r="AZ137" s="145">
        <v>2</v>
      </c>
      <c r="BA137" s="145">
        <f>IF(AZ137=1,G137,0)</f>
        <v>0</v>
      </c>
      <c r="BB137" s="145">
        <f>IF(AZ137=2,G137,0)</f>
        <v>0</v>
      </c>
      <c r="BC137" s="145">
        <f>IF(AZ137=3,G137,0)</f>
        <v>0</v>
      </c>
      <c r="BD137" s="145">
        <f>IF(AZ137=4,G137,0)</f>
        <v>0</v>
      </c>
      <c r="BE137" s="145">
        <f>IF(AZ137=5,G137,0)</f>
        <v>0</v>
      </c>
      <c r="CA137" s="174">
        <v>1</v>
      </c>
      <c r="CB137" s="174">
        <v>1</v>
      </c>
      <c r="CZ137" s="145">
        <v>0</v>
      </c>
    </row>
    <row r="138" spans="1:104">
      <c r="A138" s="181"/>
      <c r="B138" s="182" t="s">
        <v>77</v>
      </c>
      <c r="C138" s="183" t="str">
        <f>CONCATENATE(B136," ",C136)</f>
        <v>732 Strojovny</v>
      </c>
      <c r="D138" s="184"/>
      <c r="E138" s="185"/>
      <c r="F138" s="186"/>
      <c r="G138" s="187">
        <f>SUM(G136:G137)</f>
        <v>0</v>
      </c>
      <c r="O138" s="167">
        <v>4</v>
      </c>
      <c r="BA138" s="188">
        <f>SUM(BA136:BA137)</f>
        <v>0</v>
      </c>
      <c r="BB138" s="188">
        <f>SUM(BB136:BB137)</f>
        <v>0</v>
      </c>
      <c r="BC138" s="188">
        <f>SUM(BC136:BC137)</f>
        <v>0</v>
      </c>
      <c r="BD138" s="188">
        <f>SUM(BD136:BD137)</f>
        <v>0</v>
      </c>
      <c r="BE138" s="188">
        <f>SUM(BE136:BE137)</f>
        <v>0</v>
      </c>
    </row>
    <row r="139" spans="1:104">
      <c r="A139" s="160" t="s">
        <v>73</v>
      </c>
      <c r="B139" s="161" t="s">
        <v>292</v>
      </c>
      <c r="C139" s="162" t="s">
        <v>293</v>
      </c>
      <c r="D139" s="163"/>
      <c r="E139" s="164"/>
      <c r="F139" s="164"/>
      <c r="G139" s="165"/>
      <c r="H139" s="166"/>
      <c r="I139" s="166"/>
      <c r="O139" s="167">
        <v>1</v>
      </c>
    </row>
    <row r="140" spans="1:104">
      <c r="A140" s="168">
        <v>81</v>
      </c>
      <c r="B140" s="169" t="s">
        <v>294</v>
      </c>
      <c r="C140" s="170" t="s">
        <v>295</v>
      </c>
      <c r="D140" s="171" t="s">
        <v>104</v>
      </c>
      <c r="E140" s="172">
        <v>35</v>
      </c>
      <c r="F140" s="172"/>
      <c r="G140" s="173">
        <f>E140*F140</f>
        <v>0</v>
      </c>
      <c r="O140" s="167">
        <v>2</v>
      </c>
      <c r="AA140" s="145">
        <v>1</v>
      </c>
      <c r="AB140" s="145">
        <v>1</v>
      </c>
      <c r="AC140" s="145">
        <v>1</v>
      </c>
      <c r="AZ140" s="145">
        <v>2</v>
      </c>
      <c r="BA140" s="145">
        <f>IF(AZ140=1,G140,0)</f>
        <v>0</v>
      </c>
      <c r="BB140" s="145">
        <f>IF(AZ140=2,G140,0)</f>
        <v>0</v>
      </c>
      <c r="BC140" s="145">
        <f>IF(AZ140=3,G140,0)</f>
        <v>0</v>
      </c>
      <c r="BD140" s="145">
        <f>IF(AZ140=4,G140,0)</f>
        <v>0</v>
      </c>
      <c r="BE140" s="145">
        <f>IF(AZ140=5,G140,0)</f>
        <v>0</v>
      </c>
      <c r="CA140" s="174">
        <v>1</v>
      </c>
      <c r="CB140" s="174">
        <v>1</v>
      </c>
      <c r="CZ140" s="145">
        <v>8.3700000000000007E-3</v>
      </c>
    </row>
    <row r="141" spans="1:104">
      <c r="A141" s="181"/>
      <c r="B141" s="182" t="s">
        <v>77</v>
      </c>
      <c r="C141" s="183" t="str">
        <f>CONCATENATE(B139," ",C139)</f>
        <v>762 Konstrukce tesařské</v>
      </c>
      <c r="D141" s="184"/>
      <c r="E141" s="185"/>
      <c r="F141" s="186"/>
      <c r="G141" s="187">
        <f>SUM(G139:G140)</f>
        <v>0</v>
      </c>
      <c r="O141" s="167">
        <v>4</v>
      </c>
      <c r="BA141" s="188">
        <f>SUM(BA139:BA140)</f>
        <v>0</v>
      </c>
      <c r="BB141" s="188">
        <f>SUM(BB139:BB140)</f>
        <v>0</v>
      </c>
      <c r="BC141" s="188">
        <f>SUM(BC139:BC140)</f>
        <v>0</v>
      </c>
      <c r="BD141" s="188">
        <f>SUM(BD139:BD140)</f>
        <v>0</v>
      </c>
      <c r="BE141" s="188">
        <f>SUM(BE139:BE140)</f>
        <v>0</v>
      </c>
    </row>
    <row r="142" spans="1:104">
      <c r="E142" s="145"/>
    </row>
    <row r="143" spans="1:104">
      <c r="E143" s="145"/>
    </row>
    <row r="144" spans="1:104">
      <c r="E144" s="145"/>
    </row>
    <row r="145" spans="5:5">
      <c r="E145" s="145"/>
    </row>
    <row r="146" spans="5:5">
      <c r="E146" s="145"/>
    </row>
    <row r="147" spans="5:5">
      <c r="E147" s="145"/>
    </row>
    <row r="148" spans="5:5">
      <c r="E148" s="145"/>
    </row>
    <row r="149" spans="5:5">
      <c r="E149" s="145"/>
    </row>
    <row r="150" spans="5:5">
      <c r="E150" s="145"/>
    </row>
    <row r="151" spans="5:5">
      <c r="E151" s="145"/>
    </row>
    <row r="152" spans="5:5">
      <c r="E152" s="145"/>
    </row>
    <row r="153" spans="5:5">
      <c r="E153" s="145"/>
    </row>
    <row r="154" spans="5:5">
      <c r="E154" s="145"/>
    </row>
    <row r="155" spans="5:5">
      <c r="E155" s="145"/>
    </row>
    <row r="156" spans="5:5">
      <c r="E156" s="145"/>
    </row>
    <row r="157" spans="5:5">
      <c r="E157" s="145"/>
    </row>
    <row r="158" spans="5:5">
      <c r="E158" s="145"/>
    </row>
    <row r="159" spans="5:5">
      <c r="E159" s="145"/>
    </row>
    <row r="160" spans="5:5">
      <c r="E160" s="145"/>
    </row>
    <row r="161" spans="1:7">
      <c r="E161" s="145"/>
    </row>
    <row r="162" spans="1:7">
      <c r="E162" s="145"/>
    </row>
    <row r="163" spans="1:7">
      <c r="E163" s="145"/>
    </row>
    <row r="164" spans="1:7">
      <c r="E164" s="145"/>
    </row>
    <row r="165" spans="1:7">
      <c r="A165" s="189"/>
      <c r="B165" s="189"/>
      <c r="C165" s="189"/>
      <c r="D165" s="189"/>
      <c r="E165" s="189"/>
      <c r="F165" s="189"/>
      <c r="G165" s="189"/>
    </row>
    <row r="166" spans="1:7">
      <c r="A166" s="189"/>
      <c r="B166" s="189"/>
      <c r="C166" s="189"/>
      <c r="D166" s="189"/>
      <c r="E166" s="189"/>
      <c r="F166" s="189"/>
      <c r="G166" s="189"/>
    </row>
    <row r="167" spans="1:7">
      <c r="A167" s="189"/>
      <c r="B167" s="189"/>
      <c r="C167" s="189"/>
      <c r="D167" s="189"/>
      <c r="E167" s="189"/>
      <c r="F167" s="189"/>
      <c r="G167" s="189"/>
    </row>
    <row r="168" spans="1:7">
      <c r="A168" s="189"/>
      <c r="B168" s="189"/>
      <c r="C168" s="189"/>
      <c r="D168" s="189"/>
      <c r="E168" s="189"/>
      <c r="F168" s="189"/>
      <c r="G168" s="189"/>
    </row>
    <row r="169" spans="1:7">
      <c r="E169" s="145"/>
    </row>
    <row r="170" spans="1:7">
      <c r="E170" s="145"/>
    </row>
    <row r="171" spans="1:7">
      <c r="E171" s="145"/>
    </row>
    <row r="172" spans="1:7">
      <c r="E172" s="145"/>
    </row>
    <row r="173" spans="1:7">
      <c r="E173" s="145"/>
    </row>
    <row r="174" spans="1:7">
      <c r="E174" s="145"/>
    </row>
    <row r="175" spans="1:7">
      <c r="E175" s="145"/>
    </row>
    <row r="176" spans="1:7">
      <c r="E176" s="145"/>
    </row>
    <row r="177" spans="5:5">
      <c r="E177" s="145"/>
    </row>
    <row r="178" spans="5:5">
      <c r="E178" s="145"/>
    </row>
    <row r="179" spans="5:5">
      <c r="E179" s="145"/>
    </row>
    <row r="180" spans="5:5">
      <c r="E180" s="145"/>
    </row>
    <row r="181" spans="5:5">
      <c r="E181" s="145"/>
    </row>
    <row r="182" spans="5:5">
      <c r="E182" s="145"/>
    </row>
    <row r="183" spans="5:5">
      <c r="E183" s="145"/>
    </row>
    <row r="184" spans="5:5">
      <c r="E184" s="145"/>
    </row>
    <row r="185" spans="5:5">
      <c r="E185" s="145"/>
    </row>
    <row r="186" spans="5:5">
      <c r="E186" s="145"/>
    </row>
    <row r="187" spans="5:5">
      <c r="E187" s="145"/>
    </row>
    <row r="188" spans="5:5">
      <c r="E188" s="145"/>
    </row>
    <row r="189" spans="5:5">
      <c r="E189" s="145"/>
    </row>
    <row r="190" spans="5:5">
      <c r="E190" s="145"/>
    </row>
    <row r="191" spans="5:5">
      <c r="E191" s="145"/>
    </row>
    <row r="192" spans="5:5">
      <c r="E192" s="145"/>
    </row>
    <row r="193" spans="1:7">
      <c r="E193" s="145"/>
    </row>
    <row r="194" spans="1:7">
      <c r="E194" s="145"/>
    </row>
    <row r="195" spans="1:7">
      <c r="E195" s="145"/>
    </row>
    <row r="196" spans="1:7">
      <c r="E196" s="145"/>
    </row>
    <row r="197" spans="1:7">
      <c r="E197" s="145"/>
    </row>
    <row r="198" spans="1:7">
      <c r="E198" s="145"/>
    </row>
    <row r="199" spans="1:7">
      <c r="E199" s="145"/>
    </row>
    <row r="200" spans="1:7">
      <c r="A200" s="190"/>
      <c r="B200" s="190"/>
    </row>
    <row r="201" spans="1:7">
      <c r="A201" s="189"/>
      <c r="B201" s="189"/>
      <c r="C201" s="192"/>
      <c r="D201" s="192"/>
      <c r="E201" s="193"/>
      <c r="F201" s="192"/>
      <c r="G201" s="194"/>
    </row>
    <row r="202" spans="1:7">
      <c r="A202" s="195"/>
      <c r="B202" s="195"/>
      <c r="C202" s="189"/>
      <c r="D202" s="189"/>
      <c r="E202" s="196"/>
      <c r="F202" s="189"/>
      <c r="G202" s="189"/>
    </row>
    <row r="203" spans="1:7">
      <c r="A203" s="189"/>
      <c r="B203" s="189"/>
      <c r="C203" s="189"/>
      <c r="D203" s="189"/>
      <c r="E203" s="196"/>
      <c r="F203" s="189"/>
      <c r="G203" s="189"/>
    </row>
    <row r="204" spans="1:7">
      <c r="A204" s="189"/>
      <c r="B204" s="189"/>
      <c r="C204" s="189"/>
      <c r="D204" s="189"/>
      <c r="E204" s="196"/>
      <c r="F204" s="189"/>
      <c r="G204" s="189"/>
    </row>
    <row r="205" spans="1:7">
      <c r="A205" s="189"/>
      <c r="B205" s="189"/>
      <c r="C205" s="189"/>
      <c r="D205" s="189"/>
      <c r="E205" s="196"/>
      <c r="F205" s="189"/>
      <c r="G205" s="189"/>
    </row>
    <row r="206" spans="1:7">
      <c r="A206" s="189"/>
      <c r="B206" s="189"/>
      <c r="C206" s="189"/>
      <c r="D206" s="189"/>
      <c r="E206" s="196"/>
      <c r="F206" s="189"/>
      <c r="G206" s="189"/>
    </row>
    <row r="207" spans="1:7">
      <c r="A207" s="189"/>
      <c r="B207" s="189"/>
      <c r="C207" s="189"/>
      <c r="D207" s="189"/>
      <c r="E207" s="196"/>
      <c r="F207" s="189"/>
      <c r="G207" s="189"/>
    </row>
    <row r="208" spans="1:7">
      <c r="A208" s="189"/>
      <c r="B208" s="189"/>
      <c r="C208" s="189"/>
      <c r="D208" s="189"/>
      <c r="E208" s="196"/>
      <c r="F208" s="189"/>
      <c r="G208" s="189"/>
    </row>
    <row r="209" spans="1:7">
      <c r="A209" s="189"/>
      <c r="B209" s="189"/>
      <c r="C209" s="189"/>
      <c r="D209" s="189"/>
      <c r="E209" s="196"/>
      <c r="F209" s="189"/>
      <c r="G209" s="189"/>
    </row>
    <row r="210" spans="1:7">
      <c r="A210" s="189"/>
      <c r="B210" s="189"/>
      <c r="C210" s="189"/>
      <c r="D210" s="189"/>
      <c r="E210" s="196"/>
      <c r="F210" s="189"/>
      <c r="G210" s="189"/>
    </row>
    <row r="211" spans="1:7">
      <c r="A211" s="189"/>
      <c r="B211" s="189"/>
      <c r="C211" s="189"/>
      <c r="D211" s="189"/>
      <c r="E211" s="196"/>
      <c r="F211" s="189"/>
      <c r="G211" s="189"/>
    </row>
    <row r="212" spans="1:7">
      <c r="A212" s="189"/>
      <c r="B212" s="189"/>
      <c r="C212" s="189"/>
      <c r="D212" s="189"/>
      <c r="E212" s="196"/>
      <c r="F212" s="189"/>
      <c r="G212" s="189"/>
    </row>
    <row r="213" spans="1:7">
      <c r="A213" s="189"/>
      <c r="B213" s="189"/>
      <c r="C213" s="189"/>
      <c r="D213" s="189"/>
      <c r="E213" s="196"/>
      <c r="F213" s="189"/>
      <c r="G213" s="189"/>
    </row>
    <row r="214" spans="1:7">
      <c r="A214" s="189"/>
      <c r="B214" s="189"/>
      <c r="C214" s="189"/>
      <c r="D214" s="189"/>
      <c r="E214" s="196"/>
      <c r="F214" s="189"/>
      <c r="G214" s="189"/>
    </row>
  </sheetData>
  <mergeCells count="42">
    <mergeCell ref="C20:D20"/>
    <mergeCell ref="C25:D25"/>
    <mergeCell ref="C27:D27"/>
    <mergeCell ref="C28:D28"/>
    <mergeCell ref="A1:G1"/>
    <mergeCell ref="A3:B3"/>
    <mergeCell ref="A4:B4"/>
    <mergeCell ref="E4:G4"/>
    <mergeCell ref="C9:D9"/>
    <mergeCell ref="C12:D12"/>
    <mergeCell ref="C15:D15"/>
    <mergeCell ref="C17:D17"/>
    <mergeCell ref="C71:D71"/>
    <mergeCell ref="C76:D76"/>
    <mergeCell ref="C83:D83"/>
    <mergeCell ref="C35:D35"/>
    <mergeCell ref="C37:D37"/>
    <mergeCell ref="C39:D39"/>
    <mergeCell ref="C42:D42"/>
    <mergeCell ref="C45:D45"/>
    <mergeCell ref="C47:D47"/>
    <mergeCell ref="C50:D50"/>
    <mergeCell ref="C55:D55"/>
    <mergeCell ref="C57:D57"/>
    <mergeCell ref="C59:D59"/>
    <mergeCell ref="C61:D61"/>
    <mergeCell ref="C63:D63"/>
    <mergeCell ref="C70:D70"/>
    <mergeCell ref="C131:D131"/>
    <mergeCell ref="C96:D96"/>
    <mergeCell ref="C98:D98"/>
    <mergeCell ref="C101:D101"/>
    <mergeCell ref="C103:D103"/>
    <mergeCell ref="C105:D105"/>
    <mergeCell ref="C111:D111"/>
    <mergeCell ref="C112:D112"/>
    <mergeCell ref="C114:D114"/>
    <mergeCell ref="C119:D119"/>
    <mergeCell ref="C126:D126"/>
    <mergeCell ref="C127:D127"/>
    <mergeCell ref="C128:D128"/>
    <mergeCell ref="C130:D13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Administrator</cp:lastModifiedBy>
  <dcterms:created xsi:type="dcterms:W3CDTF">2018-03-06T14:52:51Z</dcterms:created>
  <dcterms:modified xsi:type="dcterms:W3CDTF">2018-03-06T15:06:35Z</dcterms:modified>
</cp:coreProperties>
</file>